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rtotojas\Desktop\Tarybos sprendimai 06-30\"/>
    </mc:Choice>
  </mc:AlternateContent>
  <bookViews>
    <workbookView xWindow="0" yWindow="0" windowWidth="28800" windowHeight="1204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E47" i="1"/>
  <c r="G24" i="1"/>
  <c r="G22" i="1" l="1"/>
  <c r="F15" i="1" l="1"/>
  <c r="E15" i="1"/>
  <c r="D15" i="1"/>
  <c r="D22" i="1" l="1"/>
  <c r="D24" i="1"/>
  <c r="E22" i="1"/>
  <c r="E24" i="1"/>
  <c r="F22" i="1"/>
  <c r="F24" i="1"/>
  <c r="F51" i="1" s="1"/>
  <c r="D44" i="1"/>
  <c r="D42" i="1"/>
  <c r="D41" i="1"/>
  <c r="D40" i="1"/>
  <c r="D39" i="1"/>
  <c r="D38" i="1"/>
  <c r="D36" i="1"/>
  <c r="D35" i="1"/>
  <c r="E33" i="1"/>
  <c r="E45" i="1" s="1"/>
  <c r="G28" i="1" l="1"/>
  <c r="G30" i="1" s="1"/>
  <c r="G51" i="1" s="1"/>
  <c r="F28" i="1"/>
  <c r="E28" i="1"/>
  <c r="E30" i="1" s="1"/>
  <c r="E51" i="1" s="1"/>
  <c r="E49" i="1" l="1"/>
  <c r="G33" i="1"/>
  <c r="G45" i="1" s="1"/>
  <c r="F33" i="1"/>
  <c r="F45" i="1" s="1"/>
  <c r="G49" i="1" l="1"/>
  <c r="F49" i="1"/>
  <c r="D33" i="1"/>
  <c r="D45" i="1" s="1"/>
  <c r="D28" i="1"/>
  <c r="D30" i="1" s="1"/>
  <c r="D51" i="1" s="1"/>
  <c r="D49" i="1" l="1"/>
</calcChain>
</file>

<file path=xl/sharedStrings.xml><?xml version="1.0" encoding="utf-8"?>
<sst xmlns="http://schemas.openxmlformats.org/spreadsheetml/2006/main" count="125" uniqueCount="87">
  <si>
    <t>Objekto pavadinimas</t>
  </si>
  <si>
    <t>Planuojama</t>
  </si>
  <si>
    <t>Investicijos</t>
  </si>
  <si>
    <t xml:space="preserve">objekto vertė, </t>
  </si>
  <si>
    <t>tūkst. €</t>
  </si>
  <si>
    <t>1.</t>
  </si>
  <si>
    <t>Gamyba</t>
  </si>
  <si>
    <t>Pel</t>
  </si>
  <si>
    <t>Bendrovės lėšos</t>
  </si>
  <si>
    <t>Kėdainių ŠTR</t>
  </si>
  <si>
    <t>Kėdainių katilinės rekonstravimas</t>
  </si>
  <si>
    <t>2.</t>
  </si>
  <si>
    <t>Perdavimas</t>
  </si>
  <si>
    <t>3.</t>
  </si>
  <si>
    <t>Bendrųjų poreikių investicijos</t>
  </si>
  <si>
    <t>3.1.</t>
  </si>
  <si>
    <t>Naujų šilumos vartotojų pajungimas</t>
  </si>
  <si>
    <t>3.2.</t>
  </si>
  <si>
    <t>Šilumos gamybos išlaidų mažinimo priemonių planas</t>
  </si>
  <si>
    <t>3.3.</t>
  </si>
  <si>
    <t>Projektavimas - konsultavimas</t>
  </si>
  <si>
    <t>3.4.</t>
  </si>
  <si>
    <t>Kompiuterinės ir programinės įrangos įsigijimas</t>
  </si>
  <si>
    <t>3.5.</t>
  </si>
  <si>
    <t>Atsiskaitomieji apskaitos prietaisai</t>
  </si>
  <si>
    <t>3.6.</t>
  </si>
  <si>
    <t>Šilumos trasų išpirkimas</t>
  </si>
  <si>
    <t xml:space="preserve">2017 m. </t>
  </si>
  <si>
    <t xml:space="preserve">Finansavimo </t>
  </si>
  <si>
    <t>šaltinis</t>
  </si>
  <si>
    <t>Kėdainių m. šilumos tinklų rekonstravimas</t>
  </si>
  <si>
    <t>3.7.</t>
  </si>
  <si>
    <t xml:space="preserve">50% SF                          50% Bendrovės lėšos                 </t>
  </si>
  <si>
    <t>Transporto priemonės, įrengimai ir kiti mechanizmai,</t>
  </si>
  <si>
    <t>įranga</t>
  </si>
  <si>
    <t xml:space="preserve">Tame skaičiuje: </t>
  </si>
  <si>
    <t xml:space="preserve">2018 m. </t>
  </si>
  <si>
    <t>Tame skaičiuje:</t>
  </si>
  <si>
    <t>3.1.1</t>
  </si>
  <si>
    <t>3.1.2.</t>
  </si>
  <si>
    <t xml:space="preserve">50% SF   </t>
  </si>
  <si>
    <t>50% Bendrovės lėšos</t>
  </si>
  <si>
    <t xml:space="preserve">2016 m. </t>
  </si>
  <si>
    <t>faktas</t>
  </si>
  <si>
    <r>
      <t xml:space="preserve">tūkst. </t>
    </r>
    <r>
      <rPr>
        <sz val="10"/>
        <rFont val="Calibri"/>
        <family val="2"/>
        <charset val="186"/>
      </rPr>
      <t>€</t>
    </r>
  </si>
  <si>
    <t>Kaplių katilinės pritaikymas medienos granulių kurui</t>
  </si>
  <si>
    <t>Nuotolinio duomenų nuskaitymo įrangos įrengimas Kėdainių RK</t>
  </si>
  <si>
    <t>Eil.</t>
  </si>
  <si>
    <t>Nr.</t>
  </si>
  <si>
    <t>2DN32 iki 2DN300 mm,  L~ 4824 m</t>
  </si>
  <si>
    <t>Trumpa objekto charakteristika, pastabos</t>
  </si>
  <si>
    <t xml:space="preserve">8MW katilas , kuras - dujos; </t>
  </si>
  <si>
    <r>
      <t xml:space="preserve">2014-2015 m.  faktinis įvykdymas 30 tūkst. </t>
    </r>
    <r>
      <rPr>
        <sz val="10"/>
        <color theme="1"/>
        <rFont val="Calibri"/>
        <family val="2"/>
        <charset val="186"/>
      </rPr>
      <t>€</t>
    </r>
  </si>
  <si>
    <t>Investicija derinama</t>
  </si>
  <si>
    <t>2015-05-29, Nr. TS-119</t>
  </si>
  <si>
    <t>0,18 MW katilas, kuras - medienos granulės</t>
  </si>
  <si>
    <t>Derinama</t>
  </si>
  <si>
    <t>3 VŠK po 0,15 MW kiekvienas</t>
  </si>
  <si>
    <t>3 VŠK po 0,125 MW kiekvienas</t>
  </si>
  <si>
    <t>2 VŠK po 0,125 MW, 4 VŠK po 0,15 MW kiekvienas</t>
  </si>
  <si>
    <t>2016-02-12, Nr. TS-59</t>
  </si>
  <si>
    <t>2016-2018 m investicijos derinamos</t>
  </si>
  <si>
    <t>Pastaba: Negavus struktūrinių fondų paramos, investicijos atskiriems projektams nebus daromos arba daromos mažesne apimtimi</t>
  </si>
  <si>
    <t>Viso gamybai Kėdainių ŠTR:</t>
  </si>
  <si>
    <t>Viso perdavimui Kėdainių  ŠTR:</t>
  </si>
  <si>
    <t>dėl investicijų derinimo (data, sprendimo Nr. )</t>
  </si>
  <si>
    <t xml:space="preserve">Kėdainių r. savivaldybės tarybos sprendimai </t>
  </si>
  <si>
    <t>2.1.</t>
  </si>
  <si>
    <t>Kėdainių rajono savivaldybės tarybos</t>
  </si>
  <si>
    <t>Iš viso Kėdainių ŠTR:</t>
  </si>
  <si>
    <t>Viso bendrųjų poreikių investicijos Kėdainių ŠTR:</t>
  </si>
  <si>
    <t>1.1.</t>
  </si>
  <si>
    <t>1.2.</t>
  </si>
  <si>
    <t>1.2.1.</t>
  </si>
  <si>
    <t>1.2.2.</t>
  </si>
  <si>
    <t>1.3.</t>
  </si>
  <si>
    <t>1.4.</t>
  </si>
  <si>
    <t>1.2.3.</t>
  </si>
  <si>
    <t>AB "Panevėžio energija" lėšos</t>
  </si>
  <si>
    <t>Katilų pakeitimas Beržų g. 5 katilinėje</t>
  </si>
  <si>
    <t>Pelėdnagių k. trijų katilinių katilų pakeitimo darbai</t>
  </si>
  <si>
    <t>Katilų pakeitimas V. Koncevičiaus g. 16 katilinėje</t>
  </si>
  <si>
    <t>Katilų pakeitimas V. Koncevičiaus g. 8 katilinėje</t>
  </si>
  <si>
    <t xml:space="preserve">              AB "PANEVĖŽIO ENERGIJA" 2016 METŲ FAKTINIŲ INVESTICIJŲ ĮVYKDYMAS IR 2017–2018 METŲ  INVESTICIJŲ PLANAS KĖDAINIŲ ŠILUMOS TINKLŲ RAJONE                                                                             </t>
  </si>
  <si>
    <t>2017 m. birželio 30 d. sprendimo</t>
  </si>
  <si>
    <t xml:space="preserve"> Nr. TS-134</t>
  </si>
  <si>
    <t>priedas Nr.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</si>
</sst>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Calibri"/>
      <family val="2"/>
      <charset val="186"/>
    </font>
    <font>
      <i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right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8" fillId="0" borderId="6" xfId="0" applyFont="1" applyFill="1" applyBorder="1" applyAlignment="1">
      <alignment horizontal="right" vertical="top" wrapText="1"/>
    </xf>
    <xf numFmtId="0" fontId="8" fillId="0" borderId="18" xfId="0" applyFont="1" applyFill="1" applyBorder="1" applyAlignment="1">
      <alignment horizontal="right" vertical="top" wrapText="1"/>
    </xf>
    <xf numFmtId="0" fontId="8" fillId="0" borderId="14" xfId="0" applyFont="1" applyFill="1" applyBorder="1" applyAlignment="1">
      <alignment horizontal="right" vertical="top" wrapText="1"/>
    </xf>
    <xf numFmtId="0" fontId="8" fillId="0" borderId="22" xfId="0" applyFont="1" applyFill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10" fillId="0" borderId="22" xfId="0" applyFont="1" applyFill="1" applyBorder="1" applyAlignment="1">
      <alignment horizontal="right" vertical="top" wrapText="1"/>
    </xf>
    <xf numFmtId="1" fontId="7" fillId="0" borderId="18" xfId="0" applyNumberFormat="1" applyFont="1" applyFill="1" applyBorder="1" applyAlignment="1">
      <alignment horizontal="right" vertical="top" wrapText="1"/>
    </xf>
    <xf numFmtId="1" fontId="7" fillId="0" borderId="32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3" fillId="0" borderId="35" xfId="0" applyFont="1" applyBorder="1" applyAlignment="1">
      <alignment horizontal="center" vertical="top" wrapText="1"/>
    </xf>
    <xf numFmtId="0" fontId="3" fillId="0" borderId="29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0" fontId="8" fillId="0" borderId="32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8" fillId="0" borderId="16" xfId="0" applyFont="1" applyFill="1" applyBorder="1" applyAlignment="1">
      <alignment horizontal="right" vertical="top" wrapText="1"/>
    </xf>
    <xf numFmtId="1" fontId="7" fillId="0" borderId="14" xfId="0" applyNumberFormat="1" applyFont="1" applyFill="1" applyBorder="1" applyAlignment="1">
      <alignment horizontal="right" vertical="top" wrapText="1"/>
    </xf>
    <xf numFmtId="1" fontId="7" fillId="0" borderId="22" xfId="0" applyNumberFormat="1" applyFont="1" applyFill="1" applyBorder="1" applyAlignment="1">
      <alignment horizontal="right" vertical="top" wrapText="1"/>
    </xf>
    <xf numFmtId="16" fontId="3" fillId="0" borderId="21" xfId="0" applyNumberFormat="1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16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16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1" fontId="7" fillId="0" borderId="41" xfId="0" applyNumberFormat="1" applyFont="1" applyFill="1" applyBorder="1" applyAlignment="1">
      <alignment horizontal="right" vertical="top" wrapText="1"/>
    </xf>
    <xf numFmtId="1" fontId="7" fillId="0" borderId="42" xfId="0" applyNumberFormat="1" applyFont="1" applyFill="1" applyBorder="1" applyAlignment="1">
      <alignment horizontal="right" vertical="top" wrapText="1"/>
    </xf>
    <xf numFmtId="0" fontId="3" fillId="0" borderId="37" xfId="0" applyFont="1" applyBorder="1" applyAlignment="1">
      <alignment horizontal="center" vertical="top" wrapText="1"/>
    </xf>
    <xf numFmtId="0" fontId="8" fillId="0" borderId="36" xfId="0" applyFont="1" applyFill="1" applyBorder="1" applyAlignment="1">
      <alignment horizontal="center" vertical="top" wrapText="1"/>
    </xf>
    <xf numFmtId="0" fontId="8" fillId="0" borderId="32" xfId="0" applyFont="1" applyFill="1" applyBorder="1" applyAlignment="1">
      <alignment horizontal="left" vertical="top" wrapText="1"/>
    </xf>
    <xf numFmtId="0" fontId="8" fillId="0" borderId="32" xfId="0" applyFont="1" applyFill="1" applyBorder="1" applyAlignment="1">
      <alignment horizontal="left" wrapText="1"/>
    </xf>
    <xf numFmtId="0" fontId="8" fillId="0" borderId="17" xfId="0" applyFont="1" applyFill="1" applyBorder="1" applyAlignment="1">
      <alignment horizontal="center" vertical="top" wrapText="1"/>
    </xf>
    <xf numFmtId="0" fontId="8" fillId="0" borderId="18" xfId="0" applyFont="1" applyFill="1" applyBorder="1" applyAlignment="1">
      <alignment horizontal="left" vertical="top" wrapText="1"/>
    </xf>
    <xf numFmtId="0" fontId="8" fillId="0" borderId="18" xfId="0" applyFont="1" applyFill="1" applyBorder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0" fontId="8" fillId="0" borderId="26" xfId="0" applyFont="1" applyFill="1" applyBorder="1" applyAlignment="1">
      <alignment horizontal="center" vertical="top" wrapText="1"/>
    </xf>
    <xf numFmtId="0" fontId="8" fillId="0" borderId="22" xfId="0" applyFont="1" applyFill="1" applyBorder="1" applyAlignment="1">
      <alignment horizontal="left" vertical="top" wrapText="1"/>
    </xf>
    <xf numFmtId="0" fontId="8" fillId="0" borderId="22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44" xfId="0" applyFont="1" applyFill="1" applyBorder="1" applyAlignment="1">
      <alignment horizontal="left" vertical="top" wrapText="1"/>
    </xf>
    <xf numFmtId="0" fontId="8" fillId="0" borderId="42" xfId="0" applyFont="1" applyFill="1" applyBorder="1" applyAlignment="1">
      <alignment horizontal="left" vertical="top" wrapText="1"/>
    </xf>
    <xf numFmtId="0" fontId="8" fillId="0" borderId="41" xfId="0" applyFont="1" applyFill="1" applyBorder="1" applyAlignment="1">
      <alignment horizontal="left" vertical="top" wrapText="1"/>
    </xf>
    <xf numFmtId="0" fontId="8" fillId="0" borderId="44" xfId="0" applyFont="1" applyFill="1" applyBorder="1" applyAlignment="1">
      <alignment horizontal="left" vertical="top" wrapText="1"/>
    </xf>
    <xf numFmtId="0" fontId="8" fillId="0" borderId="45" xfId="0" applyFont="1" applyFill="1" applyBorder="1" applyAlignment="1">
      <alignment horizontal="left" vertical="top" wrapText="1"/>
    </xf>
    <xf numFmtId="0" fontId="8" fillId="0" borderId="46" xfId="0" applyFont="1" applyFill="1" applyBorder="1" applyAlignment="1">
      <alignment horizontal="left" vertical="top" wrapText="1"/>
    </xf>
    <xf numFmtId="0" fontId="3" fillId="0" borderId="42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1" fontId="3" fillId="0" borderId="10" xfId="0" applyNumberFormat="1" applyFont="1" applyFill="1" applyBorder="1" applyAlignment="1">
      <alignment horizontal="right" vertical="top" wrapText="1"/>
    </xf>
    <xf numFmtId="0" fontId="3" fillId="0" borderId="21" xfId="0" applyFont="1" applyFill="1" applyBorder="1" applyAlignment="1">
      <alignment horizontal="center" vertical="top" wrapText="1"/>
    </xf>
    <xf numFmtId="1" fontId="3" fillId="0" borderId="22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center" vertical="top" wrapText="1"/>
    </xf>
    <xf numFmtId="1" fontId="3" fillId="0" borderId="18" xfId="0" applyNumberFormat="1" applyFont="1" applyFill="1" applyBorder="1" applyAlignment="1">
      <alignment horizontal="right" vertical="top" wrapText="1"/>
    </xf>
    <xf numFmtId="0" fontId="3" fillId="0" borderId="31" xfId="0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horizontal="left" vertical="top" wrapText="1"/>
    </xf>
    <xf numFmtId="1" fontId="3" fillId="0" borderId="32" xfId="0" applyNumberFormat="1" applyFont="1" applyFill="1" applyBorder="1" applyAlignment="1">
      <alignment horizontal="right" vertical="top" wrapText="1"/>
    </xf>
    <xf numFmtId="0" fontId="3" fillId="0" borderId="41" xfId="0" applyFont="1" applyFill="1" applyBorder="1" applyAlignment="1">
      <alignment horizontal="left" vertical="top" wrapText="1"/>
    </xf>
    <xf numFmtId="0" fontId="10" fillId="0" borderId="36" xfId="0" applyFont="1" applyFill="1" applyBorder="1" applyAlignment="1">
      <alignment horizontal="center" vertical="top" wrapText="1"/>
    </xf>
    <xf numFmtId="0" fontId="10" fillId="0" borderId="32" xfId="0" applyFont="1" applyFill="1" applyBorder="1" applyAlignment="1">
      <alignment horizontal="left" vertical="top" wrapText="1"/>
    </xf>
    <xf numFmtId="0" fontId="10" fillId="0" borderId="32" xfId="0" applyFont="1" applyFill="1" applyBorder="1" applyAlignment="1">
      <alignment horizontal="left" wrapText="1"/>
    </xf>
    <xf numFmtId="0" fontId="10" fillId="0" borderId="32" xfId="0" applyFont="1" applyFill="1" applyBorder="1" applyAlignment="1">
      <alignment horizontal="right" vertical="top" wrapText="1"/>
    </xf>
    <xf numFmtId="0" fontId="10" fillId="0" borderId="41" xfId="0" applyFont="1" applyFill="1" applyBorder="1" applyAlignment="1">
      <alignment horizontal="left" vertical="top" wrapText="1"/>
    </xf>
    <xf numFmtId="0" fontId="10" fillId="0" borderId="26" xfId="0" applyFont="1" applyFill="1" applyBorder="1" applyAlignment="1">
      <alignment horizontal="center" vertical="top" wrapText="1"/>
    </xf>
    <xf numFmtId="0" fontId="10" fillId="0" borderId="22" xfId="0" applyFont="1" applyFill="1" applyBorder="1" applyAlignment="1">
      <alignment horizontal="left" vertical="top" wrapText="1"/>
    </xf>
    <xf numFmtId="0" fontId="10" fillId="0" borderId="22" xfId="0" applyFont="1" applyFill="1" applyBorder="1" applyAlignment="1">
      <alignment horizontal="left" wrapText="1"/>
    </xf>
    <xf numFmtId="0" fontId="10" fillId="0" borderId="45" xfId="0" applyFont="1" applyFill="1" applyBorder="1" applyAlignment="1">
      <alignment horizontal="left" vertical="top" wrapText="1"/>
    </xf>
    <xf numFmtId="0" fontId="10" fillId="0" borderId="19" xfId="0" applyFont="1" applyFill="1" applyBorder="1" applyAlignment="1">
      <alignment horizontal="center" vertical="top" wrapText="1"/>
    </xf>
    <xf numFmtId="0" fontId="10" fillId="0" borderId="14" xfId="0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left" wrapText="1"/>
    </xf>
    <xf numFmtId="0" fontId="10" fillId="0" borderId="14" xfId="0" applyFont="1" applyFill="1" applyBorder="1" applyAlignment="1">
      <alignment horizontal="right" vertical="top" wrapText="1"/>
    </xf>
    <xf numFmtId="0" fontId="10" fillId="0" borderId="43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1" fontId="8" fillId="0" borderId="18" xfId="0" applyNumberFormat="1" applyFont="1" applyFill="1" applyBorder="1" applyAlignment="1">
      <alignment horizontal="right" vertical="top" wrapText="1"/>
    </xf>
    <xf numFmtId="1" fontId="10" fillId="0" borderId="32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1" fontId="3" fillId="0" borderId="14" xfId="0" applyNumberFormat="1" applyFont="1" applyFill="1" applyBorder="1" applyAlignment="1">
      <alignment horizontal="right" vertical="top" wrapText="1"/>
    </xf>
    <xf numFmtId="0" fontId="7" fillId="0" borderId="32" xfId="0" applyFont="1" applyFill="1" applyBorder="1" applyAlignment="1">
      <alignment horizontal="left" vertical="top" wrapText="1"/>
    </xf>
    <xf numFmtId="0" fontId="7" fillId="0" borderId="41" xfId="0" applyFont="1" applyFill="1" applyBorder="1" applyAlignment="1">
      <alignment horizontal="left" vertical="top" wrapText="1"/>
    </xf>
    <xf numFmtId="0" fontId="7" fillId="0" borderId="22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44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40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right" vertical="top" wrapText="1"/>
    </xf>
    <xf numFmtId="0" fontId="3" fillId="0" borderId="38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7" fillId="0" borderId="34" xfId="0" applyFont="1" applyFill="1" applyBorder="1" applyAlignment="1">
      <alignment horizontal="left" vertical="top" wrapText="1"/>
    </xf>
    <xf numFmtId="0" fontId="7" fillId="0" borderId="27" xfId="0" applyFont="1" applyFill="1" applyBorder="1" applyAlignment="1">
      <alignment horizontal="left" vertical="top" wrapText="1"/>
    </xf>
    <xf numFmtId="1" fontId="4" fillId="0" borderId="7" xfId="0" applyNumberFormat="1" applyFont="1" applyFill="1" applyBorder="1" applyAlignment="1">
      <alignment horizontal="right" vertical="top" wrapText="1"/>
    </xf>
    <xf numFmtId="0" fontId="4" fillId="0" borderId="7" xfId="0" applyFont="1" applyFill="1" applyBorder="1" applyAlignment="1">
      <alignment horizontal="righ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righ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right" vertical="top" wrapText="1"/>
    </xf>
    <xf numFmtId="0" fontId="4" fillId="0" borderId="38" xfId="0" applyFont="1" applyFill="1" applyBorder="1" applyAlignment="1">
      <alignment horizontal="right" vertical="top" wrapText="1"/>
    </xf>
    <xf numFmtId="2" fontId="4" fillId="0" borderId="7" xfId="0" applyNumberFormat="1" applyFont="1" applyFill="1" applyBorder="1" applyAlignment="1">
      <alignment horizontal="right" vertical="top" wrapText="1"/>
    </xf>
    <xf numFmtId="2" fontId="4" fillId="0" borderId="38" xfId="0" applyNumberFormat="1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28" xfId="0" applyFont="1" applyFill="1" applyBorder="1" applyAlignment="1">
      <alignment horizontal="left" vertical="top" wrapText="1"/>
    </xf>
    <xf numFmtId="0" fontId="8" fillId="0" borderId="40" xfId="0" applyFont="1" applyFill="1" applyBorder="1" applyAlignment="1">
      <alignment horizontal="right" vertical="top" wrapText="1"/>
    </xf>
    <xf numFmtId="0" fontId="3" fillId="0" borderId="4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7" fillId="0" borderId="33" xfId="0" applyFont="1" applyFill="1" applyBorder="1" applyAlignment="1">
      <alignment horizontal="left" vertical="top" wrapText="1"/>
    </xf>
    <xf numFmtId="0" fontId="10" fillId="0" borderId="41" xfId="0" applyFont="1" applyFill="1" applyBorder="1" applyAlignment="1">
      <alignment horizontal="right" vertical="top" wrapText="1"/>
    </xf>
    <xf numFmtId="0" fontId="7" fillId="0" borderId="18" xfId="0" applyFont="1" applyFill="1" applyBorder="1" applyAlignment="1">
      <alignment horizontal="left" vertical="top" wrapText="1"/>
    </xf>
    <xf numFmtId="0" fontId="10" fillId="0" borderId="42" xfId="0" applyFont="1" applyFill="1" applyBorder="1" applyAlignment="1">
      <alignment horizontal="right" vertical="top" wrapText="1"/>
    </xf>
    <xf numFmtId="0" fontId="10" fillId="0" borderId="18" xfId="0" applyFont="1" applyFill="1" applyBorder="1" applyAlignment="1">
      <alignment horizontal="right" vertical="top" wrapText="1"/>
    </xf>
    <xf numFmtId="0" fontId="7" fillId="0" borderId="42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left" vertical="top" wrapText="1"/>
    </xf>
    <xf numFmtId="0" fontId="3" fillId="0" borderId="47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0" fontId="2" fillId="0" borderId="38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16" fontId="3" fillId="0" borderId="39" xfId="0" applyNumberFormat="1" applyFont="1" applyFill="1" applyBorder="1" applyAlignment="1">
      <alignment horizontal="center" vertical="top" wrapText="1"/>
    </xf>
    <xf numFmtId="16" fontId="7" fillId="0" borderId="31" xfId="0" applyNumberFormat="1" applyFont="1" applyFill="1" applyBorder="1" applyAlignment="1">
      <alignment horizontal="center" vertical="top" wrapText="1"/>
    </xf>
    <xf numFmtId="16" fontId="7" fillId="0" borderId="17" xfId="0" applyNumberFormat="1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3" fillId="0" borderId="3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zoomScale="96" zoomScaleNormal="96" workbookViewId="0">
      <selection activeCell="I4" sqref="I4"/>
    </sheetView>
  </sheetViews>
  <sheetFormatPr defaultRowHeight="15" outlineLevelRow="1" x14ac:dyDescent="0.25"/>
  <cols>
    <col min="1" max="1" width="4.7109375" style="1" customWidth="1"/>
    <col min="2" max="2" width="48.28515625" style="1" customWidth="1"/>
    <col min="3" max="3" width="15.5703125" style="2" customWidth="1"/>
    <col min="4" max="4" width="11.85546875" style="1" customWidth="1"/>
    <col min="5" max="7" width="10.5703125" style="1" customWidth="1"/>
    <col min="8" max="8" width="38.42578125" style="2" customWidth="1"/>
    <col min="9" max="9" width="37.140625" style="1" customWidth="1"/>
    <col min="10" max="249" width="9.140625" style="1"/>
    <col min="250" max="250" width="6.7109375" style="1" customWidth="1"/>
    <col min="251" max="251" width="59.140625" style="1" customWidth="1"/>
    <col min="252" max="252" width="18.5703125" style="1" customWidth="1"/>
    <col min="253" max="253" width="9.5703125" style="1" customWidth="1"/>
    <col min="254" max="254" width="10.42578125" style="1" customWidth="1"/>
    <col min="255" max="255" width="41.7109375" style="1" customWidth="1"/>
    <col min="256" max="256" width="10.140625" style="1" bestFit="1" customWidth="1"/>
    <col min="257" max="505" width="9.140625" style="1"/>
    <col min="506" max="506" width="6.7109375" style="1" customWidth="1"/>
    <col min="507" max="507" width="59.140625" style="1" customWidth="1"/>
    <col min="508" max="508" width="18.5703125" style="1" customWidth="1"/>
    <col min="509" max="509" width="9.5703125" style="1" customWidth="1"/>
    <col min="510" max="510" width="10.42578125" style="1" customWidth="1"/>
    <col min="511" max="511" width="41.7109375" style="1" customWidth="1"/>
    <col min="512" max="512" width="10.140625" style="1" bestFit="1" customWidth="1"/>
    <col min="513" max="761" width="9.140625" style="1"/>
    <col min="762" max="762" width="6.7109375" style="1" customWidth="1"/>
    <col min="763" max="763" width="59.140625" style="1" customWidth="1"/>
    <col min="764" max="764" width="18.5703125" style="1" customWidth="1"/>
    <col min="765" max="765" width="9.5703125" style="1" customWidth="1"/>
    <col min="766" max="766" width="10.42578125" style="1" customWidth="1"/>
    <col min="767" max="767" width="41.7109375" style="1" customWidth="1"/>
    <col min="768" max="768" width="10.140625" style="1" bestFit="1" customWidth="1"/>
    <col min="769" max="1017" width="9.140625" style="1"/>
    <col min="1018" max="1018" width="6.7109375" style="1" customWidth="1"/>
    <col min="1019" max="1019" width="59.140625" style="1" customWidth="1"/>
    <col min="1020" max="1020" width="18.5703125" style="1" customWidth="1"/>
    <col min="1021" max="1021" width="9.5703125" style="1" customWidth="1"/>
    <col min="1022" max="1022" width="10.42578125" style="1" customWidth="1"/>
    <col min="1023" max="1023" width="41.7109375" style="1" customWidth="1"/>
    <col min="1024" max="1024" width="10.140625" style="1" bestFit="1" customWidth="1"/>
    <col min="1025" max="1273" width="9.140625" style="1"/>
    <col min="1274" max="1274" width="6.7109375" style="1" customWidth="1"/>
    <col min="1275" max="1275" width="59.140625" style="1" customWidth="1"/>
    <col min="1276" max="1276" width="18.5703125" style="1" customWidth="1"/>
    <col min="1277" max="1277" width="9.5703125" style="1" customWidth="1"/>
    <col min="1278" max="1278" width="10.42578125" style="1" customWidth="1"/>
    <col min="1279" max="1279" width="41.7109375" style="1" customWidth="1"/>
    <col min="1280" max="1280" width="10.140625" style="1" bestFit="1" customWidth="1"/>
    <col min="1281" max="1529" width="9.140625" style="1"/>
    <col min="1530" max="1530" width="6.7109375" style="1" customWidth="1"/>
    <col min="1531" max="1531" width="59.140625" style="1" customWidth="1"/>
    <col min="1532" max="1532" width="18.5703125" style="1" customWidth="1"/>
    <col min="1533" max="1533" width="9.5703125" style="1" customWidth="1"/>
    <col min="1534" max="1534" width="10.42578125" style="1" customWidth="1"/>
    <col min="1535" max="1535" width="41.7109375" style="1" customWidth="1"/>
    <col min="1536" max="1536" width="10.140625" style="1" bestFit="1" customWidth="1"/>
    <col min="1537" max="1785" width="9.140625" style="1"/>
    <col min="1786" max="1786" width="6.7109375" style="1" customWidth="1"/>
    <col min="1787" max="1787" width="59.140625" style="1" customWidth="1"/>
    <col min="1788" max="1788" width="18.5703125" style="1" customWidth="1"/>
    <col min="1789" max="1789" width="9.5703125" style="1" customWidth="1"/>
    <col min="1790" max="1790" width="10.42578125" style="1" customWidth="1"/>
    <col min="1791" max="1791" width="41.7109375" style="1" customWidth="1"/>
    <col min="1792" max="1792" width="10.140625" style="1" bestFit="1" customWidth="1"/>
    <col min="1793" max="2041" width="9.140625" style="1"/>
    <col min="2042" max="2042" width="6.7109375" style="1" customWidth="1"/>
    <col min="2043" max="2043" width="59.140625" style="1" customWidth="1"/>
    <col min="2044" max="2044" width="18.5703125" style="1" customWidth="1"/>
    <col min="2045" max="2045" width="9.5703125" style="1" customWidth="1"/>
    <col min="2046" max="2046" width="10.42578125" style="1" customWidth="1"/>
    <col min="2047" max="2047" width="41.7109375" style="1" customWidth="1"/>
    <col min="2048" max="2048" width="10.140625" style="1" bestFit="1" customWidth="1"/>
    <col min="2049" max="2297" width="9.140625" style="1"/>
    <col min="2298" max="2298" width="6.7109375" style="1" customWidth="1"/>
    <col min="2299" max="2299" width="59.140625" style="1" customWidth="1"/>
    <col min="2300" max="2300" width="18.5703125" style="1" customWidth="1"/>
    <col min="2301" max="2301" width="9.5703125" style="1" customWidth="1"/>
    <col min="2302" max="2302" width="10.42578125" style="1" customWidth="1"/>
    <col min="2303" max="2303" width="41.7109375" style="1" customWidth="1"/>
    <col min="2304" max="2304" width="10.140625" style="1" bestFit="1" customWidth="1"/>
    <col min="2305" max="2553" width="9.140625" style="1"/>
    <col min="2554" max="2554" width="6.7109375" style="1" customWidth="1"/>
    <col min="2555" max="2555" width="59.140625" style="1" customWidth="1"/>
    <col min="2556" max="2556" width="18.5703125" style="1" customWidth="1"/>
    <col min="2557" max="2557" width="9.5703125" style="1" customWidth="1"/>
    <col min="2558" max="2558" width="10.42578125" style="1" customWidth="1"/>
    <col min="2559" max="2559" width="41.7109375" style="1" customWidth="1"/>
    <col min="2560" max="2560" width="10.140625" style="1" bestFit="1" customWidth="1"/>
    <col min="2561" max="2809" width="9.140625" style="1"/>
    <col min="2810" max="2810" width="6.7109375" style="1" customWidth="1"/>
    <col min="2811" max="2811" width="59.140625" style="1" customWidth="1"/>
    <col min="2812" max="2812" width="18.5703125" style="1" customWidth="1"/>
    <col min="2813" max="2813" width="9.5703125" style="1" customWidth="1"/>
    <col min="2814" max="2814" width="10.42578125" style="1" customWidth="1"/>
    <col min="2815" max="2815" width="41.7109375" style="1" customWidth="1"/>
    <col min="2816" max="2816" width="10.140625" style="1" bestFit="1" customWidth="1"/>
    <col min="2817" max="3065" width="9.140625" style="1"/>
    <col min="3066" max="3066" width="6.7109375" style="1" customWidth="1"/>
    <col min="3067" max="3067" width="59.140625" style="1" customWidth="1"/>
    <col min="3068" max="3068" width="18.5703125" style="1" customWidth="1"/>
    <col min="3069" max="3069" width="9.5703125" style="1" customWidth="1"/>
    <col min="3070" max="3070" width="10.42578125" style="1" customWidth="1"/>
    <col min="3071" max="3071" width="41.7109375" style="1" customWidth="1"/>
    <col min="3072" max="3072" width="10.140625" style="1" bestFit="1" customWidth="1"/>
    <col min="3073" max="3321" width="9.140625" style="1"/>
    <col min="3322" max="3322" width="6.7109375" style="1" customWidth="1"/>
    <col min="3323" max="3323" width="59.140625" style="1" customWidth="1"/>
    <col min="3324" max="3324" width="18.5703125" style="1" customWidth="1"/>
    <col min="3325" max="3325" width="9.5703125" style="1" customWidth="1"/>
    <col min="3326" max="3326" width="10.42578125" style="1" customWidth="1"/>
    <col min="3327" max="3327" width="41.7109375" style="1" customWidth="1"/>
    <col min="3328" max="3328" width="10.140625" style="1" bestFit="1" customWidth="1"/>
    <col min="3329" max="3577" width="9.140625" style="1"/>
    <col min="3578" max="3578" width="6.7109375" style="1" customWidth="1"/>
    <col min="3579" max="3579" width="59.140625" style="1" customWidth="1"/>
    <col min="3580" max="3580" width="18.5703125" style="1" customWidth="1"/>
    <col min="3581" max="3581" width="9.5703125" style="1" customWidth="1"/>
    <col min="3582" max="3582" width="10.42578125" style="1" customWidth="1"/>
    <col min="3583" max="3583" width="41.7109375" style="1" customWidth="1"/>
    <col min="3584" max="3584" width="10.140625" style="1" bestFit="1" customWidth="1"/>
    <col min="3585" max="3833" width="9.140625" style="1"/>
    <col min="3834" max="3834" width="6.7109375" style="1" customWidth="1"/>
    <col min="3835" max="3835" width="59.140625" style="1" customWidth="1"/>
    <col min="3836" max="3836" width="18.5703125" style="1" customWidth="1"/>
    <col min="3837" max="3837" width="9.5703125" style="1" customWidth="1"/>
    <col min="3838" max="3838" width="10.42578125" style="1" customWidth="1"/>
    <col min="3839" max="3839" width="41.7109375" style="1" customWidth="1"/>
    <col min="3840" max="3840" width="10.140625" style="1" bestFit="1" customWidth="1"/>
    <col min="3841" max="4089" width="9.140625" style="1"/>
    <col min="4090" max="4090" width="6.7109375" style="1" customWidth="1"/>
    <col min="4091" max="4091" width="59.140625" style="1" customWidth="1"/>
    <col min="4092" max="4092" width="18.5703125" style="1" customWidth="1"/>
    <col min="4093" max="4093" width="9.5703125" style="1" customWidth="1"/>
    <col min="4094" max="4094" width="10.42578125" style="1" customWidth="1"/>
    <col min="4095" max="4095" width="41.7109375" style="1" customWidth="1"/>
    <col min="4096" max="4096" width="10.140625" style="1" bestFit="1" customWidth="1"/>
    <col min="4097" max="4345" width="9.140625" style="1"/>
    <col min="4346" max="4346" width="6.7109375" style="1" customWidth="1"/>
    <col min="4347" max="4347" width="59.140625" style="1" customWidth="1"/>
    <col min="4348" max="4348" width="18.5703125" style="1" customWidth="1"/>
    <col min="4349" max="4349" width="9.5703125" style="1" customWidth="1"/>
    <col min="4350" max="4350" width="10.42578125" style="1" customWidth="1"/>
    <col min="4351" max="4351" width="41.7109375" style="1" customWidth="1"/>
    <col min="4352" max="4352" width="10.140625" style="1" bestFit="1" customWidth="1"/>
    <col min="4353" max="4601" width="9.140625" style="1"/>
    <col min="4602" max="4602" width="6.7109375" style="1" customWidth="1"/>
    <col min="4603" max="4603" width="59.140625" style="1" customWidth="1"/>
    <col min="4604" max="4604" width="18.5703125" style="1" customWidth="1"/>
    <col min="4605" max="4605" width="9.5703125" style="1" customWidth="1"/>
    <col min="4606" max="4606" width="10.42578125" style="1" customWidth="1"/>
    <col min="4607" max="4607" width="41.7109375" style="1" customWidth="1"/>
    <col min="4608" max="4608" width="10.140625" style="1" bestFit="1" customWidth="1"/>
    <col min="4609" max="4857" width="9.140625" style="1"/>
    <col min="4858" max="4858" width="6.7109375" style="1" customWidth="1"/>
    <col min="4859" max="4859" width="59.140625" style="1" customWidth="1"/>
    <col min="4860" max="4860" width="18.5703125" style="1" customWidth="1"/>
    <col min="4861" max="4861" width="9.5703125" style="1" customWidth="1"/>
    <col min="4862" max="4862" width="10.42578125" style="1" customWidth="1"/>
    <col min="4863" max="4863" width="41.7109375" style="1" customWidth="1"/>
    <col min="4864" max="4864" width="10.140625" style="1" bestFit="1" customWidth="1"/>
    <col min="4865" max="5113" width="9.140625" style="1"/>
    <col min="5114" max="5114" width="6.7109375" style="1" customWidth="1"/>
    <col min="5115" max="5115" width="59.140625" style="1" customWidth="1"/>
    <col min="5116" max="5116" width="18.5703125" style="1" customWidth="1"/>
    <col min="5117" max="5117" width="9.5703125" style="1" customWidth="1"/>
    <col min="5118" max="5118" width="10.42578125" style="1" customWidth="1"/>
    <col min="5119" max="5119" width="41.7109375" style="1" customWidth="1"/>
    <col min="5120" max="5120" width="10.140625" style="1" bestFit="1" customWidth="1"/>
    <col min="5121" max="5369" width="9.140625" style="1"/>
    <col min="5370" max="5370" width="6.7109375" style="1" customWidth="1"/>
    <col min="5371" max="5371" width="59.140625" style="1" customWidth="1"/>
    <col min="5372" max="5372" width="18.5703125" style="1" customWidth="1"/>
    <col min="5373" max="5373" width="9.5703125" style="1" customWidth="1"/>
    <col min="5374" max="5374" width="10.42578125" style="1" customWidth="1"/>
    <col min="5375" max="5375" width="41.7109375" style="1" customWidth="1"/>
    <col min="5376" max="5376" width="10.140625" style="1" bestFit="1" customWidth="1"/>
    <col min="5377" max="5625" width="9.140625" style="1"/>
    <col min="5626" max="5626" width="6.7109375" style="1" customWidth="1"/>
    <col min="5627" max="5627" width="59.140625" style="1" customWidth="1"/>
    <col min="5628" max="5628" width="18.5703125" style="1" customWidth="1"/>
    <col min="5629" max="5629" width="9.5703125" style="1" customWidth="1"/>
    <col min="5630" max="5630" width="10.42578125" style="1" customWidth="1"/>
    <col min="5631" max="5631" width="41.7109375" style="1" customWidth="1"/>
    <col min="5632" max="5632" width="10.140625" style="1" bestFit="1" customWidth="1"/>
    <col min="5633" max="5881" width="9.140625" style="1"/>
    <col min="5882" max="5882" width="6.7109375" style="1" customWidth="1"/>
    <col min="5883" max="5883" width="59.140625" style="1" customWidth="1"/>
    <col min="5884" max="5884" width="18.5703125" style="1" customWidth="1"/>
    <col min="5885" max="5885" width="9.5703125" style="1" customWidth="1"/>
    <col min="5886" max="5886" width="10.42578125" style="1" customWidth="1"/>
    <col min="5887" max="5887" width="41.7109375" style="1" customWidth="1"/>
    <col min="5888" max="5888" width="10.140625" style="1" bestFit="1" customWidth="1"/>
    <col min="5889" max="6137" width="9.140625" style="1"/>
    <col min="6138" max="6138" width="6.7109375" style="1" customWidth="1"/>
    <col min="6139" max="6139" width="59.140625" style="1" customWidth="1"/>
    <col min="6140" max="6140" width="18.5703125" style="1" customWidth="1"/>
    <col min="6141" max="6141" width="9.5703125" style="1" customWidth="1"/>
    <col min="6142" max="6142" width="10.42578125" style="1" customWidth="1"/>
    <col min="6143" max="6143" width="41.7109375" style="1" customWidth="1"/>
    <col min="6144" max="6144" width="10.140625" style="1" bestFit="1" customWidth="1"/>
    <col min="6145" max="6393" width="9.140625" style="1"/>
    <col min="6394" max="6394" width="6.7109375" style="1" customWidth="1"/>
    <col min="6395" max="6395" width="59.140625" style="1" customWidth="1"/>
    <col min="6396" max="6396" width="18.5703125" style="1" customWidth="1"/>
    <col min="6397" max="6397" width="9.5703125" style="1" customWidth="1"/>
    <col min="6398" max="6398" width="10.42578125" style="1" customWidth="1"/>
    <col min="6399" max="6399" width="41.7109375" style="1" customWidth="1"/>
    <col min="6400" max="6400" width="10.140625" style="1" bestFit="1" customWidth="1"/>
    <col min="6401" max="6649" width="9.140625" style="1"/>
    <col min="6650" max="6650" width="6.7109375" style="1" customWidth="1"/>
    <col min="6651" max="6651" width="59.140625" style="1" customWidth="1"/>
    <col min="6652" max="6652" width="18.5703125" style="1" customWidth="1"/>
    <col min="6653" max="6653" width="9.5703125" style="1" customWidth="1"/>
    <col min="6654" max="6654" width="10.42578125" style="1" customWidth="1"/>
    <col min="6655" max="6655" width="41.7109375" style="1" customWidth="1"/>
    <col min="6656" max="6656" width="10.140625" style="1" bestFit="1" customWidth="1"/>
    <col min="6657" max="6905" width="9.140625" style="1"/>
    <col min="6906" max="6906" width="6.7109375" style="1" customWidth="1"/>
    <col min="6907" max="6907" width="59.140625" style="1" customWidth="1"/>
    <col min="6908" max="6908" width="18.5703125" style="1" customWidth="1"/>
    <col min="6909" max="6909" width="9.5703125" style="1" customWidth="1"/>
    <col min="6910" max="6910" width="10.42578125" style="1" customWidth="1"/>
    <col min="6911" max="6911" width="41.7109375" style="1" customWidth="1"/>
    <col min="6912" max="6912" width="10.140625" style="1" bestFit="1" customWidth="1"/>
    <col min="6913" max="7161" width="9.140625" style="1"/>
    <col min="7162" max="7162" width="6.7109375" style="1" customWidth="1"/>
    <col min="7163" max="7163" width="59.140625" style="1" customWidth="1"/>
    <col min="7164" max="7164" width="18.5703125" style="1" customWidth="1"/>
    <col min="7165" max="7165" width="9.5703125" style="1" customWidth="1"/>
    <col min="7166" max="7166" width="10.42578125" style="1" customWidth="1"/>
    <col min="7167" max="7167" width="41.7109375" style="1" customWidth="1"/>
    <col min="7168" max="7168" width="10.140625" style="1" bestFit="1" customWidth="1"/>
    <col min="7169" max="7417" width="9.140625" style="1"/>
    <col min="7418" max="7418" width="6.7109375" style="1" customWidth="1"/>
    <col min="7419" max="7419" width="59.140625" style="1" customWidth="1"/>
    <col min="7420" max="7420" width="18.5703125" style="1" customWidth="1"/>
    <col min="7421" max="7421" width="9.5703125" style="1" customWidth="1"/>
    <col min="7422" max="7422" width="10.42578125" style="1" customWidth="1"/>
    <col min="7423" max="7423" width="41.7109375" style="1" customWidth="1"/>
    <col min="7424" max="7424" width="10.140625" style="1" bestFit="1" customWidth="1"/>
    <col min="7425" max="7673" width="9.140625" style="1"/>
    <col min="7674" max="7674" width="6.7109375" style="1" customWidth="1"/>
    <col min="7675" max="7675" width="59.140625" style="1" customWidth="1"/>
    <col min="7676" max="7676" width="18.5703125" style="1" customWidth="1"/>
    <col min="7677" max="7677" width="9.5703125" style="1" customWidth="1"/>
    <col min="7678" max="7678" width="10.42578125" style="1" customWidth="1"/>
    <col min="7679" max="7679" width="41.7109375" style="1" customWidth="1"/>
    <col min="7680" max="7680" width="10.140625" style="1" bestFit="1" customWidth="1"/>
    <col min="7681" max="7929" width="9.140625" style="1"/>
    <col min="7930" max="7930" width="6.7109375" style="1" customWidth="1"/>
    <col min="7931" max="7931" width="59.140625" style="1" customWidth="1"/>
    <col min="7932" max="7932" width="18.5703125" style="1" customWidth="1"/>
    <col min="7933" max="7933" width="9.5703125" style="1" customWidth="1"/>
    <col min="7934" max="7934" width="10.42578125" style="1" customWidth="1"/>
    <col min="7935" max="7935" width="41.7109375" style="1" customWidth="1"/>
    <col min="7936" max="7936" width="10.140625" style="1" bestFit="1" customWidth="1"/>
    <col min="7937" max="8185" width="9.140625" style="1"/>
    <col min="8186" max="8186" width="6.7109375" style="1" customWidth="1"/>
    <col min="8187" max="8187" width="59.140625" style="1" customWidth="1"/>
    <col min="8188" max="8188" width="18.5703125" style="1" customWidth="1"/>
    <col min="8189" max="8189" width="9.5703125" style="1" customWidth="1"/>
    <col min="8190" max="8190" width="10.42578125" style="1" customWidth="1"/>
    <col min="8191" max="8191" width="41.7109375" style="1" customWidth="1"/>
    <col min="8192" max="8192" width="10.140625" style="1" bestFit="1" customWidth="1"/>
    <col min="8193" max="8441" width="9.140625" style="1"/>
    <col min="8442" max="8442" width="6.7109375" style="1" customWidth="1"/>
    <col min="8443" max="8443" width="59.140625" style="1" customWidth="1"/>
    <col min="8444" max="8444" width="18.5703125" style="1" customWidth="1"/>
    <col min="8445" max="8445" width="9.5703125" style="1" customWidth="1"/>
    <col min="8446" max="8446" width="10.42578125" style="1" customWidth="1"/>
    <col min="8447" max="8447" width="41.7109375" style="1" customWidth="1"/>
    <col min="8448" max="8448" width="10.140625" style="1" bestFit="1" customWidth="1"/>
    <col min="8449" max="8697" width="9.140625" style="1"/>
    <col min="8698" max="8698" width="6.7109375" style="1" customWidth="1"/>
    <col min="8699" max="8699" width="59.140625" style="1" customWidth="1"/>
    <col min="8700" max="8700" width="18.5703125" style="1" customWidth="1"/>
    <col min="8701" max="8701" width="9.5703125" style="1" customWidth="1"/>
    <col min="8702" max="8702" width="10.42578125" style="1" customWidth="1"/>
    <col min="8703" max="8703" width="41.7109375" style="1" customWidth="1"/>
    <col min="8704" max="8704" width="10.140625" style="1" bestFit="1" customWidth="1"/>
    <col min="8705" max="8953" width="9.140625" style="1"/>
    <col min="8954" max="8954" width="6.7109375" style="1" customWidth="1"/>
    <col min="8955" max="8955" width="59.140625" style="1" customWidth="1"/>
    <col min="8956" max="8956" width="18.5703125" style="1" customWidth="1"/>
    <col min="8957" max="8957" width="9.5703125" style="1" customWidth="1"/>
    <col min="8958" max="8958" width="10.42578125" style="1" customWidth="1"/>
    <col min="8959" max="8959" width="41.7109375" style="1" customWidth="1"/>
    <col min="8960" max="8960" width="10.140625" style="1" bestFit="1" customWidth="1"/>
    <col min="8961" max="9209" width="9.140625" style="1"/>
    <col min="9210" max="9210" width="6.7109375" style="1" customWidth="1"/>
    <col min="9211" max="9211" width="59.140625" style="1" customWidth="1"/>
    <col min="9212" max="9212" width="18.5703125" style="1" customWidth="1"/>
    <col min="9213" max="9213" width="9.5703125" style="1" customWidth="1"/>
    <col min="9214" max="9214" width="10.42578125" style="1" customWidth="1"/>
    <col min="9215" max="9215" width="41.7109375" style="1" customWidth="1"/>
    <col min="9216" max="9216" width="10.140625" style="1" bestFit="1" customWidth="1"/>
    <col min="9217" max="9465" width="9.140625" style="1"/>
    <col min="9466" max="9466" width="6.7109375" style="1" customWidth="1"/>
    <col min="9467" max="9467" width="59.140625" style="1" customWidth="1"/>
    <col min="9468" max="9468" width="18.5703125" style="1" customWidth="1"/>
    <col min="9469" max="9469" width="9.5703125" style="1" customWidth="1"/>
    <col min="9470" max="9470" width="10.42578125" style="1" customWidth="1"/>
    <col min="9471" max="9471" width="41.7109375" style="1" customWidth="1"/>
    <col min="9472" max="9472" width="10.140625" style="1" bestFit="1" customWidth="1"/>
    <col min="9473" max="9721" width="9.140625" style="1"/>
    <col min="9722" max="9722" width="6.7109375" style="1" customWidth="1"/>
    <col min="9723" max="9723" width="59.140625" style="1" customWidth="1"/>
    <col min="9724" max="9724" width="18.5703125" style="1" customWidth="1"/>
    <col min="9725" max="9725" width="9.5703125" style="1" customWidth="1"/>
    <col min="9726" max="9726" width="10.42578125" style="1" customWidth="1"/>
    <col min="9727" max="9727" width="41.7109375" style="1" customWidth="1"/>
    <col min="9728" max="9728" width="10.140625" style="1" bestFit="1" customWidth="1"/>
    <col min="9729" max="9977" width="9.140625" style="1"/>
    <col min="9978" max="9978" width="6.7109375" style="1" customWidth="1"/>
    <col min="9979" max="9979" width="59.140625" style="1" customWidth="1"/>
    <col min="9980" max="9980" width="18.5703125" style="1" customWidth="1"/>
    <col min="9981" max="9981" width="9.5703125" style="1" customWidth="1"/>
    <col min="9982" max="9982" width="10.42578125" style="1" customWidth="1"/>
    <col min="9983" max="9983" width="41.7109375" style="1" customWidth="1"/>
    <col min="9984" max="9984" width="10.140625" style="1" bestFit="1" customWidth="1"/>
    <col min="9985" max="10233" width="9.140625" style="1"/>
    <col min="10234" max="10234" width="6.7109375" style="1" customWidth="1"/>
    <col min="10235" max="10235" width="59.140625" style="1" customWidth="1"/>
    <col min="10236" max="10236" width="18.5703125" style="1" customWidth="1"/>
    <col min="10237" max="10237" width="9.5703125" style="1" customWidth="1"/>
    <col min="10238" max="10238" width="10.42578125" style="1" customWidth="1"/>
    <col min="10239" max="10239" width="41.7109375" style="1" customWidth="1"/>
    <col min="10240" max="10240" width="10.140625" style="1" bestFit="1" customWidth="1"/>
    <col min="10241" max="10489" width="9.140625" style="1"/>
    <col min="10490" max="10490" width="6.7109375" style="1" customWidth="1"/>
    <col min="10491" max="10491" width="59.140625" style="1" customWidth="1"/>
    <col min="10492" max="10492" width="18.5703125" style="1" customWidth="1"/>
    <col min="10493" max="10493" width="9.5703125" style="1" customWidth="1"/>
    <col min="10494" max="10494" width="10.42578125" style="1" customWidth="1"/>
    <col min="10495" max="10495" width="41.7109375" style="1" customWidth="1"/>
    <col min="10496" max="10496" width="10.140625" style="1" bestFit="1" customWidth="1"/>
    <col min="10497" max="10745" width="9.140625" style="1"/>
    <col min="10746" max="10746" width="6.7109375" style="1" customWidth="1"/>
    <col min="10747" max="10747" width="59.140625" style="1" customWidth="1"/>
    <col min="10748" max="10748" width="18.5703125" style="1" customWidth="1"/>
    <col min="10749" max="10749" width="9.5703125" style="1" customWidth="1"/>
    <col min="10750" max="10750" width="10.42578125" style="1" customWidth="1"/>
    <col min="10751" max="10751" width="41.7109375" style="1" customWidth="1"/>
    <col min="10752" max="10752" width="10.140625" style="1" bestFit="1" customWidth="1"/>
    <col min="10753" max="11001" width="9.140625" style="1"/>
    <col min="11002" max="11002" width="6.7109375" style="1" customWidth="1"/>
    <col min="11003" max="11003" width="59.140625" style="1" customWidth="1"/>
    <col min="11004" max="11004" width="18.5703125" style="1" customWidth="1"/>
    <col min="11005" max="11005" width="9.5703125" style="1" customWidth="1"/>
    <col min="11006" max="11006" width="10.42578125" style="1" customWidth="1"/>
    <col min="11007" max="11007" width="41.7109375" style="1" customWidth="1"/>
    <col min="11008" max="11008" width="10.140625" style="1" bestFit="1" customWidth="1"/>
    <col min="11009" max="11257" width="9.140625" style="1"/>
    <col min="11258" max="11258" width="6.7109375" style="1" customWidth="1"/>
    <col min="11259" max="11259" width="59.140625" style="1" customWidth="1"/>
    <col min="11260" max="11260" width="18.5703125" style="1" customWidth="1"/>
    <col min="11261" max="11261" width="9.5703125" style="1" customWidth="1"/>
    <col min="11262" max="11262" width="10.42578125" style="1" customWidth="1"/>
    <col min="11263" max="11263" width="41.7109375" style="1" customWidth="1"/>
    <col min="11264" max="11264" width="10.140625" style="1" bestFit="1" customWidth="1"/>
    <col min="11265" max="11513" width="9.140625" style="1"/>
    <col min="11514" max="11514" width="6.7109375" style="1" customWidth="1"/>
    <col min="11515" max="11515" width="59.140625" style="1" customWidth="1"/>
    <col min="11516" max="11516" width="18.5703125" style="1" customWidth="1"/>
    <col min="11517" max="11517" width="9.5703125" style="1" customWidth="1"/>
    <col min="11518" max="11518" width="10.42578125" style="1" customWidth="1"/>
    <col min="11519" max="11519" width="41.7109375" style="1" customWidth="1"/>
    <col min="11520" max="11520" width="10.140625" style="1" bestFit="1" customWidth="1"/>
    <col min="11521" max="11769" width="9.140625" style="1"/>
    <col min="11770" max="11770" width="6.7109375" style="1" customWidth="1"/>
    <col min="11771" max="11771" width="59.140625" style="1" customWidth="1"/>
    <col min="11772" max="11772" width="18.5703125" style="1" customWidth="1"/>
    <col min="11773" max="11773" width="9.5703125" style="1" customWidth="1"/>
    <col min="11774" max="11774" width="10.42578125" style="1" customWidth="1"/>
    <col min="11775" max="11775" width="41.7109375" style="1" customWidth="1"/>
    <col min="11776" max="11776" width="10.140625" style="1" bestFit="1" customWidth="1"/>
    <col min="11777" max="12025" width="9.140625" style="1"/>
    <col min="12026" max="12026" width="6.7109375" style="1" customWidth="1"/>
    <col min="12027" max="12027" width="59.140625" style="1" customWidth="1"/>
    <col min="12028" max="12028" width="18.5703125" style="1" customWidth="1"/>
    <col min="12029" max="12029" width="9.5703125" style="1" customWidth="1"/>
    <col min="12030" max="12030" width="10.42578125" style="1" customWidth="1"/>
    <col min="12031" max="12031" width="41.7109375" style="1" customWidth="1"/>
    <col min="12032" max="12032" width="10.140625" style="1" bestFit="1" customWidth="1"/>
    <col min="12033" max="12281" width="9.140625" style="1"/>
    <col min="12282" max="12282" width="6.7109375" style="1" customWidth="1"/>
    <col min="12283" max="12283" width="59.140625" style="1" customWidth="1"/>
    <col min="12284" max="12284" width="18.5703125" style="1" customWidth="1"/>
    <col min="12285" max="12285" width="9.5703125" style="1" customWidth="1"/>
    <col min="12286" max="12286" width="10.42578125" style="1" customWidth="1"/>
    <col min="12287" max="12287" width="41.7109375" style="1" customWidth="1"/>
    <col min="12288" max="12288" width="10.140625" style="1" bestFit="1" customWidth="1"/>
    <col min="12289" max="12537" width="9.140625" style="1"/>
    <col min="12538" max="12538" width="6.7109375" style="1" customWidth="1"/>
    <col min="12539" max="12539" width="59.140625" style="1" customWidth="1"/>
    <col min="12540" max="12540" width="18.5703125" style="1" customWidth="1"/>
    <col min="12541" max="12541" width="9.5703125" style="1" customWidth="1"/>
    <col min="12542" max="12542" width="10.42578125" style="1" customWidth="1"/>
    <col min="12543" max="12543" width="41.7109375" style="1" customWidth="1"/>
    <col min="12544" max="12544" width="10.140625" style="1" bestFit="1" customWidth="1"/>
    <col min="12545" max="12793" width="9.140625" style="1"/>
    <col min="12794" max="12794" width="6.7109375" style="1" customWidth="1"/>
    <col min="12795" max="12795" width="59.140625" style="1" customWidth="1"/>
    <col min="12796" max="12796" width="18.5703125" style="1" customWidth="1"/>
    <col min="12797" max="12797" width="9.5703125" style="1" customWidth="1"/>
    <col min="12798" max="12798" width="10.42578125" style="1" customWidth="1"/>
    <col min="12799" max="12799" width="41.7109375" style="1" customWidth="1"/>
    <col min="12800" max="12800" width="10.140625" style="1" bestFit="1" customWidth="1"/>
    <col min="12801" max="13049" width="9.140625" style="1"/>
    <col min="13050" max="13050" width="6.7109375" style="1" customWidth="1"/>
    <col min="13051" max="13051" width="59.140625" style="1" customWidth="1"/>
    <col min="13052" max="13052" width="18.5703125" style="1" customWidth="1"/>
    <col min="13053" max="13053" width="9.5703125" style="1" customWidth="1"/>
    <col min="13054" max="13054" width="10.42578125" style="1" customWidth="1"/>
    <col min="13055" max="13055" width="41.7109375" style="1" customWidth="1"/>
    <col min="13056" max="13056" width="10.140625" style="1" bestFit="1" customWidth="1"/>
    <col min="13057" max="13305" width="9.140625" style="1"/>
    <col min="13306" max="13306" width="6.7109375" style="1" customWidth="1"/>
    <col min="13307" max="13307" width="59.140625" style="1" customWidth="1"/>
    <col min="13308" max="13308" width="18.5703125" style="1" customWidth="1"/>
    <col min="13309" max="13309" width="9.5703125" style="1" customWidth="1"/>
    <col min="13310" max="13310" width="10.42578125" style="1" customWidth="1"/>
    <col min="13311" max="13311" width="41.7109375" style="1" customWidth="1"/>
    <col min="13312" max="13312" width="10.140625" style="1" bestFit="1" customWidth="1"/>
    <col min="13313" max="13561" width="9.140625" style="1"/>
    <col min="13562" max="13562" width="6.7109375" style="1" customWidth="1"/>
    <col min="13563" max="13563" width="59.140625" style="1" customWidth="1"/>
    <col min="13564" max="13564" width="18.5703125" style="1" customWidth="1"/>
    <col min="13565" max="13565" width="9.5703125" style="1" customWidth="1"/>
    <col min="13566" max="13566" width="10.42578125" style="1" customWidth="1"/>
    <col min="13567" max="13567" width="41.7109375" style="1" customWidth="1"/>
    <col min="13568" max="13568" width="10.140625" style="1" bestFit="1" customWidth="1"/>
    <col min="13569" max="13817" width="9.140625" style="1"/>
    <col min="13818" max="13818" width="6.7109375" style="1" customWidth="1"/>
    <col min="13819" max="13819" width="59.140625" style="1" customWidth="1"/>
    <col min="13820" max="13820" width="18.5703125" style="1" customWidth="1"/>
    <col min="13821" max="13821" width="9.5703125" style="1" customWidth="1"/>
    <col min="13822" max="13822" width="10.42578125" style="1" customWidth="1"/>
    <col min="13823" max="13823" width="41.7109375" style="1" customWidth="1"/>
    <col min="13824" max="13824" width="10.140625" style="1" bestFit="1" customWidth="1"/>
    <col min="13825" max="14073" width="9.140625" style="1"/>
    <col min="14074" max="14074" width="6.7109375" style="1" customWidth="1"/>
    <col min="14075" max="14075" width="59.140625" style="1" customWidth="1"/>
    <col min="14076" max="14076" width="18.5703125" style="1" customWidth="1"/>
    <col min="14077" max="14077" width="9.5703125" style="1" customWidth="1"/>
    <col min="14078" max="14078" width="10.42578125" style="1" customWidth="1"/>
    <col min="14079" max="14079" width="41.7109375" style="1" customWidth="1"/>
    <col min="14080" max="14080" width="10.140625" style="1" bestFit="1" customWidth="1"/>
    <col min="14081" max="14329" width="9.140625" style="1"/>
    <col min="14330" max="14330" width="6.7109375" style="1" customWidth="1"/>
    <col min="14331" max="14331" width="59.140625" style="1" customWidth="1"/>
    <col min="14332" max="14332" width="18.5703125" style="1" customWidth="1"/>
    <col min="14333" max="14333" width="9.5703125" style="1" customWidth="1"/>
    <col min="14334" max="14334" width="10.42578125" style="1" customWidth="1"/>
    <col min="14335" max="14335" width="41.7109375" style="1" customWidth="1"/>
    <col min="14336" max="14336" width="10.140625" style="1" bestFit="1" customWidth="1"/>
    <col min="14337" max="14585" width="9.140625" style="1"/>
    <col min="14586" max="14586" width="6.7109375" style="1" customWidth="1"/>
    <col min="14587" max="14587" width="59.140625" style="1" customWidth="1"/>
    <col min="14588" max="14588" width="18.5703125" style="1" customWidth="1"/>
    <col min="14589" max="14589" width="9.5703125" style="1" customWidth="1"/>
    <col min="14590" max="14590" width="10.42578125" style="1" customWidth="1"/>
    <col min="14591" max="14591" width="41.7109375" style="1" customWidth="1"/>
    <col min="14592" max="14592" width="10.140625" style="1" bestFit="1" customWidth="1"/>
    <col min="14593" max="14841" width="9.140625" style="1"/>
    <col min="14842" max="14842" width="6.7109375" style="1" customWidth="1"/>
    <col min="14843" max="14843" width="59.140625" style="1" customWidth="1"/>
    <col min="14844" max="14844" width="18.5703125" style="1" customWidth="1"/>
    <col min="14845" max="14845" width="9.5703125" style="1" customWidth="1"/>
    <col min="14846" max="14846" width="10.42578125" style="1" customWidth="1"/>
    <col min="14847" max="14847" width="41.7109375" style="1" customWidth="1"/>
    <col min="14848" max="14848" width="10.140625" style="1" bestFit="1" customWidth="1"/>
    <col min="14849" max="15097" width="9.140625" style="1"/>
    <col min="15098" max="15098" width="6.7109375" style="1" customWidth="1"/>
    <col min="15099" max="15099" width="59.140625" style="1" customWidth="1"/>
    <col min="15100" max="15100" width="18.5703125" style="1" customWidth="1"/>
    <col min="15101" max="15101" width="9.5703125" style="1" customWidth="1"/>
    <col min="15102" max="15102" width="10.42578125" style="1" customWidth="1"/>
    <col min="15103" max="15103" width="41.7109375" style="1" customWidth="1"/>
    <col min="15104" max="15104" width="10.140625" style="1" bestFit="1" customWidth="1"/>
    <col min="15105" max="15353" width="9.140625" style="1"/>
    <col min="15354" max="15354" width="6.7109375" style="1" customWidth="1"/>
    <col min="15355" max="15355" width="59.140625" style="1" customWidth="1"/>
    <col min="15356" max="15356" width="18.5703125" style="1" customWidth="1"/>
    <col min="15357" max="15357" width="9.5703125" style="1" customWidth="1"/>
    <col min="15358" max="15358" width="10.42578125" style="1" customWidth="1"/>
    <col min="15359" max="15359" width="41.7109375" style="1" customWidth="1"/>
    <col min="15360" max="15360" width="10.140625" style="1" bestFit="1" customWidth="1"/>
    <col min="15361" max="15609" width="9.140625" style="1"/>
    <col min="15610" max="15610" width="6.7109375" style="1" customWidth="1"/>
    <col min="15611" max="15611" width="59.140625" style="1" customWidth="1"/>
    <col min="15612" max="15612" width="18.5703125" style="1" customWidth="1"/>
    <col min="15613" max="15613" width="9.5703125" style="1" customWidth="1"/>
    <col min="15614" max="15614" width="10.42578125" style="1" customWidth="1"/>
    <col min="15615" max="15615" width="41.7109375" style="1" customWidth="1"/>
    <col min="15616" max="15616" width="10.140625" style="1" bestFit="1" customWidth="1"/>
    <col min="15617" max="15865" width="9.140625" style="1"/>
    <col min="15866" max="15866" width="6.7109375" style="1" customWidth="1"/>
    <col min="15867" max="15867" width="59.140625" style="1" customWidth="1"/>
    <col min="15868" max="15868" width="18.5703125" style="1" customWidth="1"/>
    <col min="15869" max="15869" width="9.5703125" style="1" customWidth="1"/>
    <col min="15870" max="15870" width="10.42578125" style="1" customWidth="1"/>
    <col min="15871" max="15871" width="41.7109375" style="1" customWidth="1"/>
    <col min="15872" max="15872" width="10.140625" style="1" bestFit="1" customWidth="1"/>
    <col min="15873" max="16121" width="9.140625" style="1"/>
    <col min="16122" max="16122" width="6.7109375" style="1" customWidth="1"/>
    <col min="16123" max="16123" width="59.140625" style="1" customWidth="1"/>
    <col min="16124" max="16124" width="18.5703125" style="1" customWidth="1"/>
    <col min="16125" max="16125" width="9.5703125" style="1" customWidth="1"/>
    <col min="16126" max="16126" width="10.42578125" style="1" customWidth="1"/>
    <col min="16127" max="16127" width="41.7109375" style="1" customWidth="1"/>
    <col min="16128" max="16128" width="10.140625" style="1" bestFit="1" customWidth="1"/>
    <col min="16129" max="16377" width="9.140625" style="1"/>
    <col min="16378" max="16384" width="9.140625" style="1" customWidth="1"/>
  </cols>
  <sheetData>
    <row r="1" spans="1:10" x14ac:dyDescent="0.25">
      <c r="I1" s="1" t="s">
        <v>68</v>
      </c>
    </row>
    <row r="2" spans="1:10" x14ac:dyDescent="0.25">
      <c r="I2" s="1" t="s">
        <v>84</v>
      </c>
    </row>
    <row r="3" spans="1:10" x14ac:dyDescent="0.25">
      <c r="I3" s="1" t="s">
        <v>85</v>
      </c>
    </row>
    <row r="4" spans="1:10" x14ac:dyDescent="0.25">
      <c r="I4" s="1" t="s">
        <v>86</v>
      </c>
    </row>
    <row r="5" spans="1:10" ht="16.5" customHeight="1" x14ac:dyDescent="0.25">
      <c r="A5" s="155" t="s">
        <v>83</v>
      </c>
      <c r="B5" s="155"/>
      <c r="C5" s="155"/>
      <c r="D5" s="155"/>
      <c r="E5" s="155"/>
      <c r="F5" s="155"/>
      <c r="G5" s="155"/>
      <c r="H5" s="155"/>
      <c r="I5" s="155"/>
    </row>
    <row r="6" spans="1:10" ht="6.75" customHeight="1" thickBot="1" x14ac:dyDescent="0.3">
      <c r="C6" s="4"/>
    </row>
    <row r="7" spans="1:10" s="3" customFormat="1" ht="12.75" customHeight="1" x14ac:dyDescent="0.25">
      <c r="A7" s="19" t="s">
        <v>47</v>
      </c>
      <c r="B7" s="17" t="s">
        <v>0</v>
      </c>
      <c r="C7" s="17" t="s">
        <v>28</v>
      </c>
      <c r="D7" s="17" t="s">
        <v>1</v>
      </c>
      <c r="E7" s="17" t="s">
        <v>42</v>
      </c>
      <c r="F7" s="49" t="s">
        <v>2</v>
      </c>
      <c r="G7" s="17" t="s">
        <v>2</v>
      </c>
      <c r="H7" s="17" t="s">
        <v>50</v>
      </c>
      <c r="I7" s="60" t="s">
        <v>66</v>
      </c>
    </row>
    <row r="8" spans="1:10" s="3" customFormat="1" ht="12.75" customHeight="1" x14ac:dyDescent="0.25">
      <c r="A8" s="56" t="s">
        <v>48</v>
      </c>
      <c r="B8" s="6"/>
      <c r="C8" s="18" t="s">
        <v>29</v>
      </c>
      <c r="D8" s="18" t="s">
        <v>3</v>
      </c>
      <c r="E8" s="18" t="s">
        <v>43</v>
      </c>
      <c r="F8" s="25" t="s">
        <v>27</v>
      </c>
      <c r="G8" s="18" t="s">
        <v>36</v>
      </c>
      <c r="H8" s="18"/>
      <c r="I8" s="6" t="s">
        <v>65</v>
      </c>
    </row>
    <row r="9" spans="1:10" s="3" customFormat="1" ht="16.5" customHeight="1" thickBot="1" x14ac:dyDescent="0.3">
      <c r="A9" s="5"/>
      <c r="B9" s="6"/>
      <c r="C9" s="18"/>
      <c r="D9" s="18" t="s">
        <v>4</v>
      </c>
      <c r="E9" s="30" t="s">
        <v>44</v>
      </c>
      <c r="F9" s="25" t="s">
        <v>4</v>
      </c>
      <c r="G9" s="30" t="s">
        <v>4</v>
      </c>
      <c r="H9" s="18"/>
      <c r="I9" s="61"/>
    </row>
    <row r="10" spans="1:10" s="3" customFormat="1" ht="12.75" customHeight="1" thickBot="1" x14ac:dyDescent="0.3">
      <c r="A10" s="146" t="s">
        <v>5</v>
      </c>
      <c r="B10" s="105" t="s">
        <v>6</v>
      </c>
      <c r="C10" s="105"/>
      <c r="D10" s="105"/>
      <c r="E10" s="105"/>
      <c r="F10" s="106"/>
      <c r="G10" s="106"/>
      <c r="H10" s="107"/>
      <c r="I10" s="108"/>
    </row>
    <row r="11" spans="1:10" s="3" customFormat="1" ht="12.75" hidden="1" customHeight="1" x14ac:dyDescent="0.25">
      <c r="A11" s="7"/>
      <c r="B11" s="109" t="s">
        <v>7</v>
      </c>
      <c r="C11" s="110"/>
      <c r="D11" s="110"/>
      <c r="E11" s="110"/>
      <c r="F11" s="110"/>
      <c r="G11" s="110"/>
      <c r="H11" s="111"/>
      <c r="I11" s="15"/>
    </row>
    <row r="12" spans="1:10" s="3" customFormat="1" ht="12.75" customHeight="1" outlineLevel="1" thickBot="1" x14ac:dyDescent="0.3">
      <c r="A12" s="148"/>
      <c r="B12" s="112" t="s">
        <v>9</v>
      </c>
      <c r="C12" s="113"/>
      <c r="D12" s="114"/>
      <c r="E12" s="114"/>
      <c r="F12" s="114"/>
      <c r="G12" s="114"/>
      <c r="H12" s="115"/>
      <c r="I12" s="116"/>
    </row>
    <row r="13" spans="1:10" s="3" customFormat="1" ht="12.75" customHeight="1" outlineLevel="1" x14ac:dyDescent="0.2">
      <c r="A13" s="41" t="s">
        <v>71</v>
      </c>
      <c r="B13" s="43" t="s">
        <v>10</v>
      </c>
      <c r="C13" s="45" t="s">
        <v>8</v>
      </c>
      <c r="D13" s="21">
        <v>730</v>
      </c>
      <c r="E13" s="21">
        <v>0</v>
      </c>
      <c r="F13" s="21">
        <v>100</v>
      </c>
      <c r="G13" s="21">
        <v>600</v>
      </c>
      <c r="H13" s="65" t="s">
        <v>51</v>
      </c>
      <c r="I13" s="15" t="s">
        <v>54</v>
      </c>
      <c r="J13" s="46"/>
    </row>
    <row r="14" spans="1:10" s="29" customFormat="1" ht="12.75" customHeight="1" outlineLevel="1" x14ac:dyDescent="0.2">
      <c r="A14" s="50"/>
      <c r="B14" s="51"/>
      <c r="C14" s="52"/>
      <c r="D14" s="33"/>
      <c r="E14" s="33"/>
      <c r="F14" s="33"/>
      <c r="G14" s="33"/>
      <c r="H14" s="64" t="s">
        <v>52</v>
      </c>
      <c r="I14" s="117"/>
    </row>
    <row r="15" spans="1:10" s="29" customFormat="1" ht="12.75" customHeight="1" outlineLevel="1" x14ac:dyDescent="0.2">
      <c r="A15" s="53" t="s">
        <v>72</v>
      </c>
      <c r="B15" s="54" t="s">
        <v>80</v>
      </c>
      <c r="C15" s="55" t="s">
        <v>8</v>
      </c>
      <c r="D15" s="97">
        <f>D17+D18+D19</f>
        <v>140</v>
      </c>
      <c r="E15" s="22">
        <f>E17+E18+E19</f>
        <v>125</v>
      </c>
      <c r="F15" s="22">
        <f>F17+F18+F19</f>
        <v>15</v>
      </c>
      <c r="G15" s="23">
        <v>0</v>
      </c>
      <c r="H15" s="63"/>
      <c r="I15" s="15" t="s">
        <v>53</v>
      </c>
    </row>
    <row r="16" spans="1:10" s="70" customFormat="1" ht="12.75" customHeight="1" outlineLevel="1" x14ac:dyDescent="0.2">
      <c r="A16" s="57"/>
      <c r="B16" s="58" t="s">
        <v>37</v>
      </c>
      <c r="C16" s="59"/>
      <c r="D16" s="24"/>
      <c r="E16" s="24"/>
      <c r="F16" s="24"/>
      <c r="G16" s="24"/>
      <c r="H16" s="58"/>
      <c r="I16" s="118"/>
    </row>
    <row r="17" spans="1:9" s="16" customFormat="1" ht="12.75" customHeight="1" outlineLevel="1" x14ac:dyDescent="0.2">
      <c r="A17" s="82" t="s">
        <v>73</v>
      </c>
      <c r="B17" s="83" t="s">
        <v>81</v>
      </c>
      <c r="C17" s="84" t="s">
        <v>8</v>
      </c>
      <c r="D17" s="98">
        <v>69</v>
      </c>
      <c r="E17" s="85">
        <v>62</v>
      </c>
      <c r="F17" s="85">
        <v>7</v>
      </c>
      <c r="G17" s="85">
        <v>0</v>
      </c>
      <c r="H17" s="86" t="s">
        <v>59</v>
      </c>
      <c r="I17" s="119" t="s">
        <v>56</v>
      </c>
    </row>
    <row r="18" spans="1:9" s="16" customFormat="1" ht="12.75" customHeight="1" outlineLevel="1" x14ac:dyDescent="0.2">
      <c r="A18" s="87" t="s">
        <v>74</v>
      </c>
      <c r="B18" s="88" t="s">
        <v>82</v>
      </c>
      <c r="C18" s="89" t="s">
        <v>8</v>
      </c>
      <c r="D18" s="26">
        <v>32</v>
      </c>
      <c r="E18" s="26">
        <v>28</v>
      </c>
      <c r="F18" s="26">
        <v>4</v>
      </c>
      <c r="G18" s="26">
        <v>0</v>
      </c>
      <c r="H18" s="90" t="s">
        <v>58</v>
      </c>
      <c r="I18" s="120" t="s">
        <v>56</v>
      </c>
    </row>
    <row r="19" spans="1:9" s="16" customFormat="1" ht="12.75" customHeight="1" outlineLevel="1" x14ac:dyDescent="0.2">
      <c r="A19" s="91" t="s">
        <v>77</v>
      </c>
      <c r="B19" s="92" t="s">
        <v>79</v>
      </c>
      <c r="C19" s="93"/>
      <c r="D19" s="94">
        <v>39</v>
      </c>
      <c r="E19" s="94">
        <v>35</v>
      </c>
      <c r="F19" s="94">
        <v>4</v>
      </c>
      <c r="G19" s="94">
        <v>0</v>
      </c>
      <c r="H19" s="95" t="s">
        <v>57</v>
      </c>
      <c r="I19" s="119" t="s">
        <v>56</v>
      </c>
    </row>
    <row r="20" spans="1:9" s="29" customFormat="1" ht="12.75" customHeight="1" outlineLevel="1" x14ac:dyDescent="0.2">
      <c r="A20" s="57" t="s">
        <v>75</v>
      </c>
      <c r="B20" s="58" t="s">
        <v>45</v>
      </c>
      <c r="C20" s="59" t="s">
        <v>8</v>
      </c>
      <c r="D20" s="24">
        <v>53</v>
      </c>
      <c r="E20" s="24">
        <v>6</v>
      </c>
      <c r="F20" s="24">
        <v>47</v>
      </c>
      <c r="G20" s="24">
        <v>0</v>
      </c>
      <c r="H20" s="66" t="s">
        <v>55</v>
      </c>
      <c r="I20" s="117" t="s">
        <v>53</v>
      </c>
    </row>
    <row r="21" spans="1:9" s="29" customFormat="1" ht="12.75" customHeight="1" outlineLevel="1" thickBot="1" x14ac:dyDescent="0.25">
      <c r="A21" s="40" t="s">
        <v>76</v>
      </c>
      <c r="B21" s="42" t="s">
        <v>46</v>
      </c>
      <c r="C21" s="44" t="s">
        <v>8</v>
      </c>
      <c r="D21" s="36">
        <v>2</v>
      </c>
      <c r="E21" s="36">
        <v>2</v>
      </c>
      <c r="F21" s="36">
        <v>0</v>
      </c>
      <c r="G21" s="36">
        <v>0</v>
      </c>
      <c r="H21" s="67"/>
      <c r="I21" s="15" t="s">
        <v>53</v>
      </c>
    </row>
    <row r="22" spans="1:9" s="29" customFormat="1" ht="12.75" customHeight="1" outlineLevel="1" thickBot="1" x14ac:dyDescent="0.3">
      <c r="A22" s="149"/>
      <c r="B22" s="106" t="s">
        <v>63</v>
      </c>
      <c r="C22" s="113"/>
      <c r="D22" s="121">
        <f>D13+D15+D20+D21</f>
        <v>925</v>
      </c>
      <c r="E22" s="122">
        <f>E13+E15+E20+E21</f>
        <v>133</v>
      </c>
      <c r="F22" s="122">
        <f>F13+F15+F20+F21</f>
        <v>162</v>
      </c>
      <c r="G22" s="122">
        <f>G13+G15+G20+G21</f>
        <v>600</v>
      </c>
      <c r="H22" s="114"/>
      <c r="I22" s="123"/>
    </row>
    <row r="23" spans="1:9" s="29" customFormat="1" ht="12.75" customHeight="1" outlineLevel="1" thickBot="1" x14ac:dyDescent="0.3">
      <c r="A23" s="149"/>
      <c r="B23" s="113" t="s">
        <v>35</v>
      </c>
      <c r="C23" s="113"/>
      <c r="D23" s="122"/>
      <c r="E23" s="122"/>
      <c r="F23" s="122"/>
      <c r="G23" s="122"/>
      <c r="H23" s="124"/>
      <c r="I23" s="125"/>
    </row>
    <row r="24" spans="1:9" s="29" customFormat="1" ht="12.75" customHeight="1" outlineLevel="1" thickBot="1" x14ac:dyDescent="0.3">
      <c r="A24" s="149"/>
      <c r="B24" s="113" t="s">
        <v>78</v>
      </c>
      <c r="C24" s="113"/>
      <c r="D24" s="122">
        <f>D13+D15+D20+D21</f>
        <v>925</v>
      </c>
      <c r="E24" s="122">
        <f>E13+E15+E20+E21</f>
        <v>133</v>
      </c>
      <c r="F24" s="122">
        <f>F13+F15+F20+F21</f>
        <v>162</v>
      </c>
      <c r="G24" s="122">
        <f>G13+G15+G20+G21</f>
        <v>600</v>
      </c>
      <c r="H24" s="124"/>
      <c r="I24" s="125"/>
    </row>
    <row r="25" spans="1:9" s="3" customFormat="1" ht="12.75" customHeight="1" thickBot="1" x14ac:dyDescent="0.3">
      <c r="A25" s="147" t="s">
        <v>11</v>
      </c>
      <c r="B25" s="106" t="s">
        <v>12</v>
      </c>
      <c r="C25" s="113"/>
      <c r="D25" s="114"/>
      <c r="E25" s="114"/>
      <c r="F25" s="114"/>
      <c r="G25" s="114"/>
      <c r="H25" s="115"/>
      <c r="I25" s="108"/>
    </row>
    <row r="26" spans="1:9" s="13" customFormat="1" ht="12.75" customHeight="1" thickBot="1" x14ac:dyDescent="0.3">
      <c r="A26" s="149"/>
      <c r="B26" s="112" t="s">
        <v>9</v>
      </c>
      <c r="C26" s="126"/>
      <c r="D26" s="127"/>
      <c r="E26" s="127"/>
      <c r="F26" s="112"/>
      <c r="G26" s="112"/>
      <c r="H26" s="115"/>
      <c r="I26" s="116"/>
    </row>
    <row r="27" spans="1:9" s="13" customFormat="1" ht="25.5" customHeight="1" thickBot="1" x14ac:dyDescent="0.3">
      <c r="A27" s="8" t="s">
        <v>67</v>
      </c>
      <c r="B27" s="9" t="s">
        <v>30</v>
      </c>
      <c r="C27" s="14" t="s">
        <v>32</v>
      </c>
      <c r="D27" s="10">
        <v>1758</v>
      </c>
      <c r="E27" s="10">
        <v>0</v>
      </c>
      <c r="F27" s="22">
        <v>1099</v>
      </c>
      <c r="G27" s="22">
        <v>659</v>
      </c>
      <c r="H27" s="62" t="s">
        <v>49</v>
      </c>
      <c r="I27" s="15" t="s">
        <v>60</v>
      </c>
    </row>
    <row r="28" spans="1:9" s="13" customFormat="1" ht="12.75" customHeight="1" thickBot="1" x14ac:dyDescent="0.3">
      <c r="A28" s="150"/>
      <c r="B28" s="106" t="s">
        <v>64</v>
      </c>
      <c r="C28" s="113"/>
      <c r="D28" s="122">
        <f>SUM(D27:D27)</f>
        <v>1758</v>
      </c>
      <c r="E28" s="122">
        <f>SUM(E27:E27)</f>
        <v>0</v>
      </c>
      <c r="F28" s="122">
        <f>SUM(F27:F27)</f>
        <v>1099</v>
      </c>
      <c r="G28" s="122">
        <f>SUM(G27:G27)</f>
        <v>659</v>
      </c>
      <c r="H28" s="115"/>
      <c r="I28" s="116"/>
    </row>
    <row r="29" spans="1:9" s="13" customFormat="1" ht="12.75" customHeight="1" thickBot="1" x14ac:dyDescent="0.3">
      <c r="A29" s="150"/>
      <c r="B29" s="113" t="s">
        <v>35</v>
      </c>
      <c r="C29" s="113"/>
      <c r="D29" s="122"/>
      <c r="E29" s="128"/>
      <c r="F29" s="128"/>
      <c r="G29" s="122"/>
      <c r="H29" s="115"/>
      <c r="I29" s="116"/>
    </row>
    <row r="30" spans="1:9" s="13" customFormat="1" ht="12.75" customHeight="1" thickBot="1" x14ac:dyDescent="0.3">
      <c r="A30" s="150"/>
      <c r="B30" s="113" t="s">
        <v>78</v>
      </c>
      <c r="C30" s="113"/>
      <c r="D30" s="121">
        <f>D28/2</f>
        <v>879</v>
      </c>
      <c r="E30" s="121">
        <f>E28/2</f>
        <v>0</v>
      </c>
      <c r="F30" s="121">
        <v>549</v>
      </c>
      <c r="G30" s="121">
        <f>G28/2</f>
        <v>329.5</v>
      </c>
      <c r="H30" s="115"/>
      <c r="I30" s="116"/>
    </row>
    <row r="31" spans="1:9" s="3" customFormat="1" ht="12.75" customHeight="1" thickBot="1" x14ac:dyDescent="0.3">
      <c r="A31" s="147" t="s">
        <v>13</v>
      </c>
      <c r="B31" s="106" t="s">
        <v>14</v>
      </c>
      <c r="C31" s="112"/>
      <c r="D31" s="129"/>
      <c r="E31" s="130"/>
      <c r="F31" s="130"/>
      <c r="G31" s="129"/>
      <c r="H31" s="115"/>
      <c r="I31" s="123"/>
    </row>
    <row r="32" spans="1:9" s="29" customFormat="1" ht="12.75" customHeight="1" thickBot="1" x14ac:dyDescent="0.3">
      <c r="A32" s="149"/>
      <c r="B32" s="112" t="s">
        <v>9</v>
      </c>
      <c r="C32" s="126"/>
      <c r="D32" s="127"/>
      <c r="E32" s="127"/>
      <c r="F32" s="112"/>
      <c r="G32" s="112"/>
      <c r="H32" s="115"/>
      <c r="I32" s="116"/>
    </row>
    <row r="33" spans="1:11" s="29" customFormat="1" ht="12.75" customHeight="1" outlineLevel="1" x14ac:dyDescent="0.25">
      <c r="A33" s="151" t="s">
        <v>15</v>
      </c>
      <c r="B33" s="131" t="s">
        <v>16</v>
      </c>
      <c r="C33" s="132"/>
      <c r="D33" s="72">
        <f>F33+G33+E33</f>
        <v>68</v>
      </c>
      <c r="E33" s="133">
        <f t="shared" ref="E33:G33" si="0">E35+E36</f>
        <v>0</v>
      </c>
      <c r="F33" s="133">
        <f t="shared" si="0"/>
        <v>5</v>
      </c>
      <c r="G33" s="133">
        <f t="shared" si="0"/>
        <v>63</v>
      </c>
      <c r="H33" s="134"/>
      <c r="I33" s="135" t="s">
        <v>61</v>
      </c>
    </row>
    <row r="34" spans="1:11" s="16" customFormat="1" ht="12.75" customHeight="1" outlineLevel="1" x14ac:dyDescent="0.25">
      <c r="A34" s="152"/>
      <c r="B34" s="104" t="s">
        <v>37</v>
      </c>
      <c r="C34" s="136"/>
      <c r="D34" s="37"/>
      <c r="E34" s="38"/>
      <c r="F34" s="137"/>
      <c r="G34" s="85"/>
      <c r="H34" s="102"/>
      <c r="I34" s="119"/>
    </row>
    <row r="35" spans="1:11" s="16" customFormat="1" ht="12.75" customHeight="1" outlineLevel="1" x14ac:dyDescent="0.25">
      <c r="A35" s="152" t="s">
        <v>38</v>
      </c>
      <c r="B35" s="103" t="s">
        <v>16</v>
      </c>
      <c r="C35" s="136" t="s">
        <v>8</v>
      </c>
      <c r="D35" s="38">
        <f>F35+G35+E35</f>
        <v>5</v>
      </c>
      <c r="E35" s="47">
        <v>0</v>
      </c>
      <c r="F35" s="137">
        <v>5</v>
      </c>
      <c r="G35" s="94">
        <v>0</v>
      </c>
      <c r="H35" s="102"/>
      <c r="I35" s="119" t="s">
        <v>56</v>
      </c>
    </row>
    <row r="36" spans="1:11" s="16" customFormat="1" ht="12.75" customHeight="1" outlineLevel="1" x14ac:dyDescent="0.25">
      <c r="A36" s="153" t="s">
        <v>39</v>
      </c>
      <c r="B36" s="138" t="s">
        <v>16</v>
      </c>
      <c r="C36" s="138" t="s">
        <v>40</v>
      </c>
      <c r="D36" s="27">
        <f>F36+G36+E36</f>
        <v>63</v>
      </c>
      <c r="E36" s="48">
        <v>0</v>
      </c>
      <c r="F36" s="139">
        <v>0</v>
      </c>
      <c r="G36" s="140">
        <v>63</v>
      </c>
      <c r="H36" s="141"/>
      <c r="I36" s="142" t="s">
        <v>56</v>
      </c>
      <c r="K36" s="71"/>
    </row>
    <row r="37" spans="1:11" s="16" customFormat="1" ht="12.75" customHeight="1" outlineLevel="1" x14ac:dyDescent="0.25">
      <c r="A37" s="152"/>
      <c r="B37" s="101"/>
      <c r="C37" s="136" t="s">
        <v>41</v>
      </c>
      <c r="D37" s="28"/>
      <c r="E37" s="47"/>
      <c r="F37" s="137"/>
      <c r="G37" s="85"/>
      <c r="H37" s="102"/>
      <c r="I37" s="142"/>
    </row>
    <row r="38" spans="1:11" s="13" customFormat="1" ht="12.75" customHeight="1" outlineLevel="1" x14ac:dyDescent="0.25">
      <c r="A38" s="73" t="s">
        <v>17</v>
      </c>
      <c r="B38" s="11" t="s">
        <v>18</v>
      </c>
      <c r="C38" s="31" t="s">
        <v>8</v>
      </c>
      <c r="D38" s="74">
        <f>F38+G38+E38</f>
        <v>102</v>
      </c>
      <c r="E38" s="74">
        <v>3</v>
      </c>
      <c r="F38" s="24">
        <v>54</v>
      </c>
      <c r="G38" s="24">
        <v>45</v>
      </c>
      <c r="H38" s="69"/>
      <c r="I38" s="143" t="s">
        <v>61</v>
      </c>
      <c r="K38" s="75"/>
    </row>
    <row r="39" spans="1:11" s="29" customFormat="1" ht="12.75" customHeight="1" outlineLevel="1" x14ac:dyDescent="0.25">
      <c r="A39" s="73" t="s">
        <v>19</v>
      </c>
      <c r="B39" s="11" t="s">
        <v>20</v>
      </c>
      <c r="C39" s="31" t="s">
        <v>8</v>
      </c>
      <c r="D39" s="74">
        <f>F39+G39+E39</f>
        <v>8</v>
      </c>
      <c r="E39" s="74">
        <v>0</v>
      </c>
      <c r="F39" s="12">
        <v>5</v>
      </c>
      <c r="G39" s="12">
        <v>3</v>
      </c>
      <c r="H39" s="69"/>
      <c r="I39" s="143" t="s">
        <v>61</v>
      </c>
    </row>
    <row r="40" spans="1:11" s="13" customFormat="1" ht="12.75" customHeight="1" outlineLevel="1" x14ac:dyDescent="0.25">
      <c r="A40" s="39" t="s">
        <v>21</v>
      </c>
      <c r="B40" s="11" t="s">
        <v>22</v>
      </c>
      <c r="C40" s="31" t="s">
        <v>8</v>
      </c>
      <c r="D40" s="74">
        <f>F40+G40+E40</f>
        <v>4</v>
      </c>
      <c r="E40" s="100">
        <v>1</v>
      </c>
      <c r="F40" s="12">
        <v>2</v>
      </c>
      <c r="G40" s="12">
        <v>1</v>
      </c>
      <c r="H40" s="69"/>
      <c r="I40" s="143" t="s">
        <v>61</v>
      </c>
      <c r="J40" s="75"/>
    </row>
    <row r="41" spans="1:11" s="29" customFormat="1" ht="12.75" customHeight="1" outlineLevel="1" x14ac:dyDescent="0.25">
      <c r="A41" s="73" t="s">
        <v>23</v>
      </c>
      <c r="B41" s="11" t="s">
        <v>24</v>
      </c>
      <c r="C41" s="31" t="s">
        <v>8</v>
      </c>
      <c r="D41" s="74">
        <f>F41+G41+E41</f>
        <v>60</v>
      </c>
      <c r="E41" s="74">
        <v>15</v>
      </c>
      <c r="F41" s="12">
        <v>30</v>
      </c>
      <c r="G41" s="12">
        <v>15</v>
      </c>
      <c r="H41" s="69"/>
      <c r="I41" s="143" t="s">
        <v>61</v>
      </c>
    </row>
    <row r="42" spans="1:11" s="29" customFormat="1" ht="12.75" customHeight="1" outlineLevel="1" x14ac:dyDescent="0.25">
      <c r="A42" s="76" t="s">
        <v>25</v>
      </c>
      <c r="B42" s="9" t="s">
        <v>33</v>
      </c>
      <c r="C42" s="14" t="s">
        <v>8</v>
      </c>
      <c r="D42" s="77">
        <f>F42+G42+E42</f>
        <v>19</v>
      </c>
      <c r="E42" s="77">
        <v>3</v>
      </c>
      <c r="F42" s="77">
        <v>6</v>
      </c>
      <c r="G42" s="77">
        <v>10</v>
      </c>
      <c r="H42" s="68"/>
      <c r="I42" s="143" t="s">
        <v>61</v>
      </c>
    </row>
    <row r="43" spans="1:11" s="29" customFormat="1" ht="12.75" customHeight="1" outlineLevel="1" x14ac:dyDescent="0.25">
      <c r="A43" s="78"/>
      <c r="B43" s="32" t="s">
        <v>34</v>
      </c>
      <c r="C43" s="79"/>
      <c r="D43" s="80"/>
      <c r="E43" s="80"/>
      <c r="F43" s="80"/>
      <c r="G43" s="80"/>
      <c r="H43" s="81"/>
      <c r="I43" s="15"/>
    </row>
    <row r="44" spans="1:11" s="29" customFormat="1" ht="12.75" customHeight="1" outlineLevel="1" thickBot="1" x14ac:dyDescent="0.3">
      <c r="A44" s="8" t="s">
        <v>31</v>
      </c>
      <c r="B44" s="9" t="s">
        <v>26</v>
      </c>
      <c r="C44" s="14" t="s">
        <v>8</v>
      </c>
      <c r="D44" s="74">
        <f>F44+G44+E44</f>
        <v>3</v>
      </c>
      <c r="E44" s="74">
        <v>0</v>
      </c>
      <c r="F44" s="77">
        <v>2</v>
      </c>
      <c r="G44" s="77">
        <v>1</v>
      </c>
      <c r="H44" s="68"/>
      <c r="I44" s="143" t="s">
        <v>61</v>
      </c>
    </row>
    <row r="45" spans="1:11" s="29" customFormat="1" ht="12.75" customHeight="1" thickBot="1" x14ac:dyDescent="0.3">
      <c r="A45" s="150"/>
      <c r="B45" s="106" t="s">
        <v>70</v>
      </c>
      <c r="C45" s="126"/>
      <c r="D45" s="121">
        <f>SUM(D33+D38+D39+D40+D41+D42+D44)</f>
        <v>264</v>
      </c>
      <c r="E45" s="121">
        <f>SUM(E33+E38+E39+E40+E41+E42+E44)</f>
        <v>22</v>
      </c>
      <c r="F45" s="121">
        <f>SUM(F33+F38+F39+F40+F41+F42+F44)</f>
        <v>104</v>
      </c>
      <c r="G45" s="121">
        <f>SUM(G33+G38+G39+G40+G41+G42+G44)</f>
        <v>138</v>
      </c>
      <c r="H45" s="115"/>
      <c r="I45" s="116"/>
    </row>
    <row r="46" spans="1:11" s="29" customFormat="1" ht="12.75" customHeight="1" thickBot="1" x14ac:dyDescent="0.3">
      <c r="A46" s="149"/>
      <c r="B46" s="113" t="s">
        <v>35</v>
      </c>
      <c r="C46" s="126"/>
      <c r="D46" s="121"/>
      <c r="E46" s="121"/>
      <c r="F46" s="121"/>
      <c r="G46" s="121"/>
      <c r="H46" s="115"/>
      <c r="I46" s="116"/>
    </row>
    <row r="47" spans="1:11" s="29" customFormat="1" ht="12.75" customHeight="1" thickBot="1" x14ac:dyDescent="0.3">
      <c r="A47" s="149"/>
      <c r="B47" s="113" t="s">
        <v>78</v>
      </c>
      <c r="C47" s="126"/>
      <c r="D47" s="121">
        <v>232</v>
      </c>
      <c r="E47" s="121">
        <f>E35+E38+E39+E40+E41+E42+E44+(E36/2)</f>
        <v>22</v>
      </c>
      <c r="F47" s="121">
        <f>F35+F38+F39+F40+F41+F42+F44+(F36/2)</f>
        <v>104</v>
      </c>
      <c r="G47" s="121">
        <v>106</v>
      </c>
      <c r="H47" s="115"/>
      <c r="I47" s="116"/>
    </row>
    <row r="48" spans="1:11" s="29" customFormat="1" ht="12.75" customHeight="1" thickBot="1" x14ac:dyDescent="0.3">
      <c r="A48" s="149"/>
      <c r="B48" s="112"/>
      <c r="C48" s="126"/>
      <c r="D48" s="121"/>
      <c r="E48" s="121"/>
      <c r="F48" s="121"/>
      <c r="G48" s="121"/>
      <c r="H48" s="115"/>
      <c r="I48" s="116"/>
    </row>
    <row r="49" spans="1:9" s="3" customFormat="1" ht="13.5" customHeight="1" thickBot="1" x14ac:dyDescent="0.3">
      <c r="A49" s="149"/>
      <c r="B49" s="106" t="s">
        <v>69</v>
      </c>
      <c r="C49" s="144"/>
      <c r="D49" s="121">
        <f>D22+D28+D45</f>
        <v>2947</v>
      </c>
      <c r="E49" s="121">
        <f>E22+E28+E45</f>
        <v>155</v>
      </c>
      <c r="F49" s="121">
        <f>F22+F28+F45</f>
        <v>1365</v>
      </c>
      <c r="G49" s="121">
        <f>G22+G28+G45</f>
        <v>1397</v>
      </c>
      <c r="H49" s="115"/>
      <c r="I49" s="116"/>
    </row>
    <row r="50" spans="1:9" s="20" customFormat="1" ht="12.75" customHeight="1" thickBot="1" x14ac:dyDescent="0.3">
      <c r="A50" s="149"/>
      <c r="B50" s="106" t="s">
        <v>35</v>
      </c>
      <c r="C50" s="144"/>
      <c r="D50" s="121"/>
      <c r="E50" s="121"/>
      <c r="F50" s="121"/>
      <c r="G50" s="121"/>
      <c r="H50" s="115"/>
      <c r="I50" s="116"/>
    </row>
    <row r="51" spans="1:9" ht="12.75" customHeight="1" thickBot="1" x14ac:dyDescent="0.3">
      <c r="A51" s="154"/>
      <c r="B51" s="106" t="s">
        <v>78</v>
      </c>
      <c r="C51" s="113"/>
      <c r="D51" s="121">
        <f>D24+D30+D47</f>
        <v>2036</v>
      </c>
      <c r="E51" s="121">
        <f>E24+E30+E47</f>
        <v>155</v>
      </c>
      <c r="F51" s="121">
        <f>F24+F30+F47</f>
        <v>815</v>
      </c>
      <c r="G51" s="121">
        <f>G24+G30+G47</f>
        <v>1035.5</v>
      </c>
      <c r="H51" s="145"/>
      <c r="I51" s="116"/>
    </row>
    <row r="52" spans="1:9" s="35" customFormat="1" ht="15" customHeight="1" x14ac:dyDescent="0.25">
      <c r="A52" s="34"/>
      <c r="B52" s="156" t="s">
        <v>62</v>
      </c>
      <c r="C52" s="156"/>
      <c r="D52" s="156"/>
      <c r="E52" s="156"/>
      <c r="F52" s="156"/>
      <c r="G52" s="156"/>
      <c r="H52" s="156"/>
      <c r="I52" s="156"/>
    </row>
    <row r="53" spans="1:9" ht="15" customHeight="1" x14ac:dyDescent="0.25">
      <c r="D53" s="99"/>
      <c r="E53" s="99"/>
      <c r="F53" s="99"/>
      <c r="G53" s="99"/>
    </row>
    <row r="55" spans="1:9" x14ac:dyDescent="0.25">
      <c r="B55" s="96"/>
    </row>
  </sheetData>
  <mergeCells count="2">
    <mergeCell ref="A5:I5"/>
    <mergeCell ref="B52:I52"/>
  </mergeCells>
  <pageMargins left="1.0236220472440944" right="0.23622047244094491" top="0.78740157480314965" bottom="0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 Šaulienė</dc:creator>
  <cp:lastModifiedBy>Vartotojas</cp:lastModifiedBy>
  <cp:lastPrinted>2017-06-13T13:09:38Z</cp:lastPrinted>
  <dcterms:created xsi:type="dcterms:W3CDTF">2016-07-28T06:13:15Z</dcterms:created>
  <dcterms:modified xsi:type="dcterms:W3CDTF">2017-06-26T07:10:46Z</dcterms:modified>
</cp:coreProperties>
</file>