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\Documents\TARYBA 2015-2019 metai\Norminiai_TS\Tarybos sprendimai_docx\2016\2016-04-29.docx\"/>
    </mc:Choice>
  </mc:AlternateContent>
  <bookViews>
    <workbookView xWindow="0" yWindow="0" windowWidth="21570" windowHeight="8070" tabRatio="897" activeTab="1"/>
  </bookViews>
  <sheets>
    <sheet name="7 pr" sheetId="41" r:id="rId1"/>
    <sheet name="10 pr" sheetId="42" r:id="rId2"/>
  </sheets>
  <definedNames>
    <definedName name="_xlnm.Print_Area" localSheetId="1">'10 pr'!$A$1:$H$55</definedName>
    <definedName name="_xlnm.Print_Area" localSheetId="0">'7 pr'!$A$1:$H$42</definedName>
    <definedName name="_xlnm.Print_Titles" localSheetId="1">'10 pr'!$10:$10</definedName>
    <definedName name="_xlnm.Print_Titles" localSheetId="0">'7 pr'!$10:$10</definedName>
  </definedNames>
  <calcPr calcId="152511" fullCalcOnLoad="1"/>
</workbook>
</file>

<file path=xl/calcChain.xml><?xml version="1.0" encoding="utf-8"?>
<calcChain xmlns="http://schemas.openxmlformats.org/spreadsheetml/2006/main">
  <c r="H34" i="41" l="1"/>
  <c r="E34" i="41" s="1"/>
  <c r="H31" i="41"/>
  <c r="G21" i="41"/>
  <c r="H21" i="41"/>
  <c r="H20" i="41" s="1"/>
  <c r="E20" i="41" s="1"/>
  <c r="F21" i="41"/>
  <c r="F20" i="41"/>
  <c r="E21" i="41"/>
  <c r="E23" i="41"/>
  <c r="H49" i="42"/>
  <c r="F49" i="42"/>
  <c r="E49" i="42" s="1"/>
  <c r="F48" i="42"/>
  <c r="E48" i="42" s="1"/>
  <c r="G47" i="42"/>
  <c r="H47" i="42"/>
  <c r="F47" i="42"/>
  <c r="E47" i="42" s="1"/>
  <c r="G51" i="42"/>
  <c r="G50" i="42" s="1"/>
  <c r="H51" i="42"/>
  <c r="E51" i="42" s="1"/>
  <c r="H50" i="42"/>
  <c r="F51" i="42"/>
  <c r="E53" i="42"/>
  <c r="G44" i="42"/>
  <c r="G43" i="42" s="1"/>
  <c r="G42" i="42" s="1"/>
  <c r="H44" i="42"/>
  <c r="E44" i="42" s="1"/>
  <c r="H43" i="42"/>
  <c r="H42" i="42" s="1"/>
  <c r="F44" i="42"/>
  <c r="E46" i="42"/>
  <c r="H41" i="42"/>
  <c r="H39" i="42" s="1"/>
  <c r="F35" i="41"/>
  <c r="E35" i="41"/>
  <c r="G36" i="41"/>
  <c r="H36" i="41"/>
  <c r="F36" i="41"/>
  <c r="E36" i="41" s="1"/>
  <c r="E38" i="41"/>
  <c r="F33" i="41"/>
  <c r="F29" i="41"/>
  <c r="G29" i="41"/>
  <c r="H29" i="41"/>
  <c r="H28" i="41" s="1"/>
  <c r="H39" i="41" s="1"/>
  <c r="G48" i="42"/>
  <c r="H48" i="42"/>
  <c r="H34" i="42"/>
  <c r="G39" i="42"/>
  <c r="G37" i="42" s="1"/>
  <c r="G38" i="42"/>
  <c r="F39" i="42"/>
  <c r="F37" i="42"/>
  <c r="E36" i="42"/>
  <c r="E34" i="42"/>
  <c r="H33" i="42"/>
  <c r="G34" i="42"/>
  <c r="G33" i="42"/>
  <c r="G32" i="42"/>
  <c r="F34" i="42"/>
  <c r="F32" i="42"/>
  <c r="E31" i="42"/>
  <c r="E29" i="42" s="1"/>
  <c r="H29" i="42"/>
  <c r="H28" i="42"/>
  <c r="G29" i="42"/>
  <c r="G27" i="42" s="1"/>
  <c r="F29" i="42"/>
  <c r="F28" i="42" s="1"/>
  <c r="E28" i="42" s="1"/>
  <c r="F27" i="42"/>
  <c r="E27" i="42" s="1"/>
  <c r="E26" i="42"/>
  <c r="E24" i="42" s="1"/>
  <c r="H24" i="42"/>
  <c r="H23" i="42"/>
  <c r="H22" i="42" s="1"/>
  <c r="G24" i="42"/>
  <c r="F24" i="42"/>
  <c r="E21" i="42"/>
  <c r="E18" i="42" s="1"/>
  <c r="E20" i="42"/>
  <c r="H18" i="42"/>
  <c r="H17" i="42"/>
  <c r="G18" i="42"/>
  <c r="G17" i="42" s="1"/>
  <c r="F18" i="42"/>
  <c r="F17" i="42"/>
  <c r="E16" i="42"/>
  <c r="E15" i="42"/>
  <c r="E13" i="42" s="1"/>
  <c r="H13" i="42"/>
  <c r="H12" i="42" s="1"/>
  <c r="H11" i="42"/>
  <c r="G13" i="42"/>
  <c r="G12" i="42"/>
  <c r="F13" i="42"/>
  <c r="F12" i="42" s="1"/>
  <c r="E12" i="42" s="1"/>
  <c r="G17" i="41"/>
  <c r="H17" i="41"/>
  <c r="H16" i="41"/>
  <c r="F17" i="41"/>
  <c r="F16" i="41" s="1"/>
  <c r="E16" i="41" s="1"/>
  <c r="E19" i="41"/>
  <c r="G12" i="41"/>
  <c r="H12" i="41"/>
  <c r="H11" i="41"/>
  <c r="F12" i="41"/>
  <c r="E12" i="41" s="1"/>
  <c r="E14" i="41"/>
  <c r="E15" i="41"/>
  <c r="G28" i="41"/>
  <c r="E31" i="41"/>
  <c r="F25" i="41"/>
  <c r="F24" i="41"/>
  <c r="G25" i="41"/>
  <c r="G24" i="41" s="1"/>
  <c r="G39" i="41" s="1"/>
  <c r="H25" i="41"/>
  <c r="H24" i="41"/>
  <c r="E24" i="41" s="1"/>
  <c r="E27" i="41"/>
  <c r="E32" i="41"/>
  <c r="F11" i="41"/>
  <c r="F39" i="41" s="1"/>
  <c r="E39" i="41" s="1"/>
  <c r="E25" i="41"/>
  <c r="H32" i="42"/>
  <c r="E32" i="42" s="1"/>
  <c r="G11" i="42"/>
  <c r="E11" i="41"/>
  <c r="F38" i="42"/>
  <c r="F50" i="42"/>
  <c r="E50" i="42"/>
  <c r="F43" i="42"/>
  <c r="F42" i="42"/>
  <c r="E42" i="42" s="1"/>
  <c r="G20" i="41"/>
  <c r="E17" i="42"/>
  <c r="E29" i="41"/>
  <c r="F28" i="41"/>
  <c r="E28" i="41" s="1"/>
  <c r="F33" i="42"/>
  <c r="E33" i="42" s="1"/>
  <c r="E41" i="42"/>
  <c r="E39" i="42" s="1"/>
  <c r="E33" i="41"/>
  <c r="H27" i="42"/>
  <c r="G54" i="42" l="1"/>
  <c r="H37" i="42"/>
  <c r="H38" i="42"/>
  <c r="E38" i="42" s="1"/>
  <c r="E43" i="42"/>
  <c r="E23" i="42"/>
  <c r="E22" i="42" s="1"/>
  <c r="G28" i="42"/>
  <c r="F11" i="42"/>
  <c r="E11" i="42" s="1"/>
  <c r="E17" i="41"/>
  <c r="F54" i="42" l="1"/>
  <c r="E37" i="42"/>
  <c r="E54" i="42" s="1"/>
  <c r="H54" i="42"/>
</calcChain>
</file>

<file path=xl/sharedStrings.xml><?xml version="1.0" encoding="utf-8"?>
<sst xmlns="http://schemas.openxmlformats.org/spreadsheetml/2006/main" count="174" uniqueCount="113">
  <si>
    <t>Eil. Nr.</t>
  </si>
  <si>
    <t xml:space="preserve">Kėdainių rajono savivaldybės administracija </t>
  </si>
  <si>
    <t>Asignavimų valdytojas</t>
  </si>
  <si>
    <t>Iš viso</t>
  </si>
  <si>
    <t>Iš jų:</t>
  </si>
  <si>
    <t>Išlaidoms</t>
  </si>
  <si>
    <t>2</t>
  </si>
  <si>
    <t>Iš viso asignavimų</t>
  </si>
  <si>
    <t>03</t>
  </si>
  <si>
    <t>SOCIALINĖS APSAUGOS PLĖTOJIMAS</t>
  </si>
  <si>
    <t>Programos Nr.</t>
  </si>
  <si>
    <t>turtui įsigyti</t>
  </si>
  <si>
    <t>iš viso</t>
  </si>
  <si>
    <t>iš jų darbo užmokesčiui</t>
  </si>
  <si>
    <t>09</t>
  </si>
  <si>
    <t xml:space="preserve"> ŽEMĖS ŪKIO PLĖTRA IR MELIORACIJA</t>
  </si>
  <si>
    <t>Programos kodas</t>
  </si>
  <si>
    <t>Funkcijos kodas</t>
  </si>
  <si>
    <t>Turtui įsigyti</t>
  </si>
  <si>
    <t>Iš jų darbo užmokesčiui</t>
  </si>
  <si>
    <t>01</t>
  </si>
  <si>
    <t>ŠVIETIMAS IR UGDYMAS</t>
  </si>
  <si>
    <t>09.02.02.01</t>
  </si>
  <si>
    <t>09.02.01.01</t>
  </si>
  <si>
    <t>02</t>
  </si>
  <si>
    <t>SVEIKATOS APSAUGA</t>
  </si>
  <si>
    <t>07.03.01.01</t>
  </si>
  <si>
    <t>10.02.01.02</t>
  </si>
  <si>
    <t>iš jų:</t>
  </si>
  <si>
    <t>04</t>
  </si>
  <si>
    <t>KŪNO KULTŪROS IR SPORTO PLĖTRA</t>
  </si>
  <si>
    <t>08.01.01.03</t>
  </si>
  <si>
    <t>05</t>
  </si>
  <si>
    <t>KULTŪROS VEIKLOS PLĖTRA</t>
  </si>
  <si>
    <t>08.02.01.08</t>
  </si>
  <si>
    <t>08.02.01.01</t>
  </si>
  <si>
    <t>07</t>
  </si>
  <si>
    <t>INFRASTRUKTŪROS OBJEKTŲ  PRIEŽIŪRA IR PLĖTRA</t>
  </si>
  <si>
    <t>06.04.01.01</t>
  </si>
  <si>
    <t>06.01.01.01</t>
  </si>
  <si>
    <t>Iš jų</t>
  </si>
  <si>
    <t>3</t>
  </si>
  <si>
    <t>01.1</t>
  </si>
  <si>
    <t>01.2</t>
  </si>
  <si>
    <t>06</t>
  </si>
  <si>
    <t>KULTŪROS PAVELDO IŠSAUGOJIMAS, TURIZMO SKATINIMAS IR VYSTYMAS</t>
  </si>
  <si>
    <t>2.1.</t>
  </si>
  <si>
    <t>2.2.</t>
  </si>
  <si>
    <t>4.1.</t>
  </si>
  <si>
    <t xml:space="preserve">                                                               ___________________________________________</t>
  </si>
  <si>
    <t>3.1.</t>
  </si>
  <si>
    <t xml:space="preserve">                                                                                         ___________________________</t>
  </si>
  <si>
    <t>Kėdainių rajono savivaldybės administracija iš viso:</t>
  </si>
  <si>
    <t>05.02.01.01</t>
  </si>
  <si>
    <t>04.05.01.02</t>
  </si>
  <si>
    <t>7 priedas</t>
  </si>
  <si>
    <t>6.1.</t>
  </si>
  <si>
    <t>8.1.</t>
  </si>
  <si>
    <t xml:space="preserve">     Kėdainių rajono Akademijos gimnazijos priestato Kėdainių r., Akademijos mst., Jaunimo g. 2, statybai</t>
  </si>
  <si>
    <t xml:space="preserve">     Kėdainių rajono Šėtos gimnazijos pastato Kėdainių r., Šėtoje, Kėdainių g. 1, rekonstravimui</t>
  </si>
  <si>
    <t xml:space="preserve">      Kėdainių r. Labūnavos pagrindinei mokyklai, Kėdainių r. sav, Labūnavos k., Barupės g. 2</t>
  </si>
  <si>
    <t xml:space="preserve">     Šėtos socialinio ir ugdymo centro Ramygalos g.34A, Šėtos mstl., Kėdainių r., rekonstrukcijai</t>
  </si>
  <si>
    <t xml:space="preserve">     Kėdainių rajono savivaldybės pastato, esančio Didžiosios Rinkos a. 4, Kėdainiuose, rekonstravimui, įrengiant Mikalojaus Daukšos viešosios bibliotekos vaikų ir jaunimo skyrių</t>
  </si>
  <si>
    <t xml:space="preserve">      Kėdainių miesto stadiono rekonstravimui </t>
  </si>
  <si>
    <t>5.1.</t>
  </si>
  <si>
    <t>5.2.</t>
  </si>
  <si>
    <t xml:space="preserve">     Kėdainių r. Krakių Mikalojaus Katkaus gimnazijai, Kėdainių r. sav., Krakių mstl., Kauno g. 26</t>
  </si>
  <si>
    <t>KĖDAINIŲ RAJONO SAVIVALDYBĖS  2016 METŲ BIUDŽETO ASIGNAVIMAI  INVESTICIJŲ PROJEKTAMS FINANSUOTI PASKOLŲ LĖŠOMIS PAGAL OBJEKTUS</t>
  </si>
  <si>
    <t>Remontuoti Labūnavos pagrindinės mokyklos "Dobiliuko" skyriaus pastatą</t>
  </si>
  <si>
    <t>Įrengti geoterminį šildymą Dotnuvos pagrindinėje mokykloje</t>
  </si>
  <si>
    <t>Remontuoti VšĮ Kėdainių PSPC Greitosios medicinos pagalbos skyriaus pastatą</t>
  </si>
  <si>
    <t>Parengti ritualinio skerdiko namo, tvoros ir vartų su saulės laikrodžiu pamatų konservavimo ir vartų atstatymo projektą</t>
  </si>
  <si>
    <t>Rekonstruoti apšvietimo tinklus Angirių kaime</t>
  </si>
  <si>
    <t>Asfaltuoti daugiabučių gyvenamųjų namų kiemus</t>
  </si>
  <si>
    <t xml:space="preserve">Dalyvauti energinio efektyvumo didinimo daugiabučiuose namuose programoje, kompensuojant Savivaldybei priklausančių būstų renovacijos išlaidas </t>
  </si>
  <si>
    <t>Modernizuoti Kėdainių miesto J.Basanavičiaus g. apšvietimą</t>
  </si>
  <si>
    <t>10  priedas</t>
  </si>
  <si>
    <t xml:space="preserve">     Kėdainių r. sav. Slaugos ir palaikomojo gydymo ligoninės Budrio g. 5, Kėdainiuose integracija į viešąją įstaigą Kėdainių ligoninę, antro 40 lovų slaugos ir palaikomojo gydymo skyriaus įkūrimas pertvarkant traumatologijos ir psichiatrijos skyrius</t>
  </si>
  <si>
    <t>Specialioji tikslinė dotacija valstybės investicijų 2016 m. programoje numatytoms kapitalo investicijoms</t>
  </si>
  <si>
    <t>Specialioji tikslinė dotacija valstybės investicijų 2016 m. programoje numatytai švietimo įstaigų modernizavimo programai</t>
  </si>
  <si>
    <t>3.2.</t>
  </si>
  <si>
    <t>11.1.</t>
  </si>
  <si>
    <t>14.1.</t>
  </si>
  <si>
    <t>16</t>
  </si>
  <si>
    <t>17</t>
  </si>
  <si>
    <t>17.1.</t>
  </si>
  <si>
    <t>07.02.01.01</t>
  </si>
  <si>
    <t>08.06.01.01</t>
  </si>
  <si>
    <t>(tūkst. Eur)</t>
  </si>
  <si>
    <t xml:space="preserve">2016 METŲ VALSTYBĖS BIUDŽETO SPECIALIOSIOS TIKSLINĖS DOTACIJOS VALSTYBĖS INVESTICIJŲ  PROGRAMOJE NUMATYTOMS KAPITALO INVESTICIJOMS FINANSUOTI ASIGNAVIMAI </t>
  </si>
  <si>
    <t>Specialioji tikslinė dotacija vietinės reikšmės kelių (gatvių) tiesimui, taisymui, priežiūrai ir saugaus eismo sąlygų užtikrinimui</t>
  </si>
  <si>
    <t>18</t>
  </si>
  <si>
    <t>19</t>
  </si>
  <si>
    <t>20</t>
  </si>
  <si>
    <t>Rengti projektus ir remontuoti gyvenviečių lietaus kanalizacijos - drenažų sistemas</t>
  </si>
  <si>
    <t xml:space="preserve">     Kėdainių miesto Didžiosios Rinkos aikštei rekonstruoti</t>
  </si>
  <si>
    <t xml:space="preserve">     Pelėdnagių seniūnijos Labūnavos kaimo Bučiūnų gatvei rekonstruoti </t>
  </si>
  <si>
    <t>20.1.</t>
  </si>
  <si>
    <t>21</t>
  </si>
  <si>
    <t>22</t>
  </si>
  <si>
    <t>23</t>
  </si>
  <si>
    <t>24</t>
  </si>
  <si>
    <t>25</t>
  </si>
  <si>
    <t>25.1.</t>
  </si>
  <si>
    <t>10.1.</t>
  </si>
  <si>
    <t>10.2.</t>
  </si>
  <si>
    <t>10.3.</t>
  </si>
  <si>
    <t>10.4.</t>
  </si>
  <si>
    <t>12.1.</t>
  </si>
  <si>
    <t>Atlikti Kėdainių kultūros centro techninio projekto ekspertizę</t>
  </si>
  <si>
    <t xml:space="preserve">                                                          Kėdainių rajono savivaldybės tarybos</t>
  </si>
  <si>
    <t xml:space="preserve">                                                                             2016 m. balandžio 29  d. sprendimo Nr. TS - 121</t>
  </si>
  <si>
    <t xml:space="preserve">                                                                             2016 m. balandžio 29 d. sprendimo Nr. TS -121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</si>
</sst>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79" formatCode="_-* #,##0.00\ _L_t_-;\-* #,##0.00\ _L_t_-;_-* &quot;-&quot;??\ _L_t_-;_-@_-"/>
    <numFmt numFmtId="180" formatCode="0.0"/>
    <numFmt numFmtId="187" formatCode="0.0_ ;\-0.0\ "/>
    <numFmt numFmtId="189" formatCode="#,##0.0_ ;\-#,##0.0\ "/>
    <numFmt numFmtId="195" formatCode="0.0;\-0.0;"/>
  </numFmts>
  <fonts count="10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1" fillId="0" borderId="0"/>
    <xf numFmtId="0" fontId="6" fillId="0" borderId="0"/>
    <xf numFmtId="0" fontId="9" fillId="0" borderId="0"/>
    <xf numFmtId="179" fontId="6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81">
    <xf numFmtId="0" fontId="0" fillId="0" borderId="0" xfId="0"/>
    <xf numFmtId="180" fontId="1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18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/>
    </xf>
    <xf numFmtId="180" fontId="1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/>
    </xf>
    <xf numFmtId="180" fontId="1" fillId="0" borderId="0" xfId="0" applyNumberFormat="1" applyFont="1" applyFill="1" applyAlignment="1">
      <alignment horizontal="right"/>
    </xf>
    <xf numFmtId="180" fontId="1" fillId="0" borderId="2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" fillId="0" borderId="1" xfId="11" applyFont="1" applyFill="1" applyBorder="1" applyAlignment="1">
      <alignment vertical="center" wrapText="1"/>
    </xf>
    <xf numFmtId="49" fontId="1" fillId="0" borderId="0" xfId="0" applyNumberFormat="1" applyFont="1" applyFill="1"/>
    <xf numFmtId="49" fontId="4" fillId="0" borderId="0" xfId="0" applyNumberFormat="1" applyFont="1" applyFill="1"/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180" fontId="1" fillId="0" borderId="0" xfId="0" applyNumberFormat="1" applyFont="1" applyFill="1" applyAlignment="1">
      <alignment horizontal="left"/>
    </xf>
    <xf numFmtId="0" fontId="1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/>
    </xf>
    <xf numFmtId="180" fontId="1" fillId="0" borderId="1" xfId="0" applyNumberFormat="1" applyFont="1" applyFill="1" applyBorder="1" applyAlignment="1">
      <alignment vertical="center" wrapText="1"/>
    </xf>
    <xf numFmtId="1" fontId="1" fillId="0" borderId="0" xfId="0" applyNumberFormat="1" applyFont="1" applyFill="1"/>
    <xf numFmtId="180" fontId="8" fillId="0" borderId="0" xfId="0" applyNumberFormat="1" applyFont="1" applyFill="1"/>
    <xf numFmtId="180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 wrapText="1"/>
    </xf>
    <xf numFmtId="180" fontId="5" fillId="0" borderId="2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95" fontId="1" fillId="0" borderId="1" xfId="0" applyNumberFormat="1" applyFont="1" applyFill="1" applyBorder="1" applyAlignment="1">
      <alignment horizontal="right" vertical="center"/>
    </xf>
    <xf numFmtId="195" fontId="2" fillId="0" borderId="1" xfId="0" applyNumberFormat="1" applyFont="1" applyFill="1" applyBorder="1" applyAlignment="1">
      <alignment horizontal="center" vertical="center"/>
    </xf>
    <xf numFmtId="195" fontId="2" fillId="0" borderId="1" xfId="0" applyNumberFormat="1" applyFont="1" applyFill="1" applyBorder="1" applyAlignment="1">
      <alignment horizontal="center" vertical="center" wrapText="1"/>
    </xf>
    <xf numFmtId="195" fontId="1" fillId="0" borderId="1" xfId="0" applyNumberFormat="1" applyFont="1" applyFill="1" applyBorder="1" applyAlignment="1">
      <alignment horizontal="right"/>
    </xf>
    <xf numFmtId="195" fontId="5" fillId="0" borderId="1" xfId="0" applyNumberFormat="1" applyFont="1" applyFill="1" applyBorder="1" applyAlignment="1">
      <alignment horizontal="right"/>
    </xf>
    <xf numFmtId="195" fontId="1" fillId="0" borderId="1" xfId="12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wrapText="1"/>
    </xf>
    <xf numFmtId="180" fontId="1" fillId="0" borderId="1" xfId="3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horizontal="right" vertical="center"/>
    </xf>
    <xf numFmtId="187" fontId="1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horizontal="right"/>
    </xf>
    <xf numFmtId="195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/>
    <xf numFmtId="189" fontId="2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4">
    <cellStyle name="Įprastas" xfId="0" builtinId="0"/>
    <cellStyle name="Įprastas 2" xfId="1"/>
    <cellStyle name="Įprastas 3" xfId="2"/>
    <cellStyle name="Įprastas 4" xfId="3"/>
    <cellStyle name="Įprastas 5" xfId="4"/>
    <cellStyle name="Kablelis 2" xfId="5"/>
    <cellStyle name="Kablelis 3" xfId="6"/>
    <cellStyle name="Kablelis 4" xfId="7"/>
    <cellStyle name="Normal 2" xfId="8"/>
    <cellStyle name="Normal 3" xfId="9"/>
    <cellStyle name="Normal_biudžetas 6" xfId="10"/>
    <cellStyle name="Normal_biudžetas 6_2009 m 02 men biudzetas." xfId="11"/>
    <cellStyle name="Normal_Sheet1_2009 m 02 men biudzetas." xfId="12"/>
    <cellStyle name="Paprastas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zoomScaleNormal="100" workbookViewId="0">
      <selection activeCell="C2" sqref="C2:H2"/>
    </sheetView>
  </sheetViews>
  <sheetFormatPr defaultRowHeight="12.75" x14ac:dyDescent="0.2"/>
  <cols>
    <col min="1" max="1" width="5.42578125" style="2" customWidth="1"/>
    <col min="2" max="2" width="5" style="2" customWidth="1"/>
    <col min="3" max="3" width="45.5703125" style="2" customWidth="1"/>
    <col min="4" max="4" width="10.42578125" style="3" customWidth="1"/>
    <col min="5" max="5" width="8.42578125" style="2" customWidth="1"/>
    <col min="6" max="6" width="8.140625" style="2" customWidth="1"/>
    <col min="7" max="8" width="8.42578125" style="2" customWidth="1"/>
    <col min="9" max="9" width="9.5703125" style="4" customWidth="1"/>
    <col min="10" max="16384" width="9.140625" style="2"/>
  </cols>
  <sheetData>
    <row r="1" spans="1:19" ht="15.75" customHeight="1" x14ac:dyDescent="0.25">
      <c r="C1" s="67" t="s">
        <v>110</v>
      </c>
      <c r="D1" s="67"/>
      <c r="E1" s="67"/>
      <c r="F1" s="67"/>
      <c r="G1" s="67"/>
      <c r="H1" s="67"/>
    </row>
    <row r="2" spans="1:19" ht="15.75" customHeight="1" x14ac:dyDescent="0.25">
      <c r="C2" s="67" t="s">
        <v>111</v>
      </c>
      <c r="D2" s="67"/>
      <c r="E2" s="67"/>
      <c r="F2" s="67"/>
      <c r="G2" s="67"/>
      <c r="H2" s="67"/>
    </row>
    <row r="3" spans="1:19" ht="15.75" x14ac:dyDescent="0.25">
      <c r="B3" s="28"/>
      <c r="E3" s="68" t="s">
        <v>55</v>
      </c>
      <c r="F3" s="68"/>
      <c r="G3" s="68"/>
      <c r="H3" s="68"/>
      <c r="I3" s="2"/>
    </row>
    <row r="4" spans="1:19" ht="15.75" x14ac:dyDescent="0.25">
      <c r="B4" s="28"/>
      <c r="E4" s="21"/>
      <c r="F4" s="21"/>
      <c r="G4" s="21"/>
      <c r="H4" s="21"/>
      <c r="I4" s="2"/>
    </row>
    <row r="5" spans="1:19" ht="25.5" customHeight="1" x14ac:dyDescent="0.2">
      <c r="A5" s="69" t="s">
        <v>67</v>
      </c>
      <c r="B5" s="69"/>
      <c r="C5" s="69"/>
      <c r="D5" s="69"/>
      <c r="E5" s="69"/>
      <c r="F5" s="69"/>
      <c r="G5" s="69"/>
      <c r="H5" s="69"/>
      <c r="I5" s="2"/>
    </row>
    <row r="6" spans="1:19" x14ac:dyDescent="0.2">
      <c r="B6" s="28"/>
      <c r="E6" s="5"/>
      <c r="F6" s="5"/>
      <c r="G6" s="70" t="s">
        <v>88</v>
      </c>
      <c r="H6" s="70"/>
      <c r="I6" s="2"/>
    </row>
    <row r="7" spans="1:19" ht="12.75" customHeight="1" x14ac:dyDescent="0.2">
      <c r="A7" s="71" t="s">
        <v>0</v>
      </c>
      <c r="B7" s="73" t="s">
        <v>16</v>
      </c>
      <c r="C7" s="71" t="s">
        <v>2</v>
      </c>
      <c r="D7" s="74" t="s">
        <v>17</v>
      </c>
      <c r="E7" s="71" t="s">
        <v>3</v>
      </c>
      <c r="F7" s="75" t="s">
        <v>4</v>
      </c>
      <c r="G7" s="75"/>
      <c r="H7" s="75"/>
      <c r="I7" s="2"/>
    </row>
    <row r="8" spans="1:19" ht="12.75" customHeight="1" x14ac:dyDescent="0.2">
      <c r="A8" s="72"/>
      <c r="B8" s="73"/>
      <c r="C8" s="71"/>
      <c r="D8" s="74"/>
      <c r="E8" s="71"/>
      <c r="F8" s="75" t="s">
        <v>5</v>
      </c>
      <c r="G8" s="75"/>
      <c r="H8" s="71" t="s">
        <v>18</v>
      </c>
      <c r="I8" s="2"/>
    </row>
    <row r="9" spans="1:19" ht="46.5" customHeight="1" x14ac:dyDescent="0.2">
      <c r="A9" s="72"/>
      <c r="B9" s="73"/>
      <c r="C9" s="71"/>
      <c r="D9" s="74"/>
      <c r="E9" s="71"/>
      <c r="F9" s="6" t="s">
        <v>3</v>
      </c>
      <c r="G9" s="29" t="s">
        <v>19</v>
      </c>
      <c r="H9" s="71"/>
      <c r="I9" s="2"/>
    </row>
    <row r="10" spans="1:19" x14ac:dyDescent="0.2">
      <c r="A10" s="25">
        <v>1</v>
      </c>
      <c r="B10" s="7" t="s">
        <v>6</v>
      </c>
      <c r="C10" s="6">
        <v>3</v>
      </c>
      <c r="D10" s="8">
        <v>4</v>
      </c>
      <c r="E10" s="6">
        <v>5</v>
      </c>
      <c r="F10" s="6">
        <v>6</v>
      </c>
      <c r="G10" s="6">
        <v>7</v>
      </c>
      <c r="H10" s="6">
        <v>8</v>
      </c>
      <c r="I10" s="2"/>
    </row>
    <row r="11" spans="1:19" ht="20.100000000000001" customHeight="1" x14ac:dyDescent="0.2">
      <c r="A11" s="13">
        <v>1</v>
      </c>
      <c r="B11" s="7" t="s">
        <v>20</v>
      </c>
      <c r="C11" s="37" t="s">
        <v>21</v>
      </c>
      <c r="D11" s="8"/>
      <c r="E11" s="52">
        <f>+F11+H11</f>
        <v>65</v>
      </c>
      <c r="F11" s="52">
        <f>+F12</f>
        <v>0</v>
      </c>
      <c r="G11" s="52"/>
      <c r="H11" s="52">
        <f>+H12</f>
        <v>65</v>
      </c>
      <c r="I11" s="1"/>
      <c r="K11" s="1"/>
    </row>
    <row r="12" spans="1:19" ht="12.6" customHeight="1" x14ac:dyDescent="0.2">
      <c r="A12" s="13">
        <v>2</v>
      </c>
      <c r="B12" s="9"/>
      <c r="C12" s="45" t="s">
        <v>52</v>
      </c>
      <c r="D12" s="9"/>
      <c r="E12" s="55">
        <f>+F12+H12</f>
        <v>65</v>
      </c>
      <c r="F12" s="55">
        <f>+F14+F15</f>
        <v>0</v>
      </c>
      <c r="G12" s="55">
        <f>+G14+G15</f>
        <v>0</v>
      </c>
      <c r="H12" s="55">
        <f>+H14+H15</f>
        <v>65</v>
      </c>
      <c r="I12" s="1"/>
      <c r="R12" s="1"/>
      <c r="S12" s="30"/>
    </row>
    <row r="13" spans="1:19" ht="12.6" customHeight="1" x14ac:dyDescent="0.2">
      <c r="A13" s="13"/>
      <c r="B13" s="9"/>
      <c r="C13" s="45" t="s">
        <v>28</v>
      </c>
      <c r="D13" s="9"/>
      <c r="E13" s="55"/>
      <c r="F13" s="55"/>
      <c r="G13" s="55"/>
      <c r="H13" s="55"/>
      <c r="I13" s="1"/>
      <c r="R13" s="1"/>
      <c r="S13" s="30"/>
    </row>
    <row r="14" spans="1:19" ht="24.95" customHeight="1" x14ac:dyDescent="0.2">
      <c r="A14" s="40" t="s">
        <v>46</v>
      </c>
      <c r="B14" s="9"/>
      <c r="C14" s="57" t="s">
        <v>68</v>
      </c>
      <c r="D14" s="9" t="s">
        <v>23</v>
      </c>
      <c r="E14" s="55">
        <f>+F14+H14</f>
        <v>58</v>
      </c>
      <c r="F14" s="55"/>
      <c r="G14" s="50"/>
      <c r="H14" s="50">
        <v>58</v>
      </c>
      <c r="I14" s="1"/>
      <c r="R14" s="1"/>
      <c r="S14" s="30"/>
    </row>
    <row r="15" spans="1:19" ht="30.75" customHeight="1" x14ac:dyDescent="0.2">
      <c r="A15" s="40" t="s">
        <v>47</v>
      </c>
      <c r="B15" s="9"/>
      <c r="C15" s="41" t="s">
        <v>69</v>
      </c>
      <c r="D15" s="9" t="s">
        <v>22</v>
      </c>
      <c r="E15" s="55">
        <f>+F15+H15</f>
        <v>7</v>
      </c>
      <c r="F15" s="55"/>
      <c r="G15" s="50"/>
      <c r="H15" s="50">
        <v>7</v>
      </c>
      <c r="I15" s="1"/>
      <c r="R15" s="1"/>
      <c r="S15" s="30"/>
    </row>
    <row r="16" spans="1:19" ht="20.100000000000001" customHeight="1" x14ac:dyDescent="0.2">
      <c r="A16" s="13">
        <v>3</v>
      </c>
      <c r="B16" s="7" t="s">
        <v>24</v>
      </c>
      <c r="C16" s="10" t="s">
        <v>25</v>
      </c>
      <c r="D16" s="8"/>
      <c r="E16" s="51">
        <f>+F16+H16</f>
        <v>50</v>
      </c>
      <c r="F16" s="51">
        <f>+F17</f>
        <v>0</v>
      </c>
      <c r="G16" s="51"/>
      <c r="H16" s="51">
        <f>+H17</f>
        <v>50</v>
      </c>
      <c r="I16" s="1"/>
      <c r="R16" s="1"/>
      <c r="S16" s="30"/>
    </row>
    <row r="17" spans="1:9" ht="12.6" customHeight="1" x14ac:dyDescent="0.2">
      <c r="A17" s="13">
        <v>4</v>
      </c>
      <c r="B17" s="9"/>
      <c r="C17" s="45" t="s">
        <v>52</v>
      </c>
      <c r="D17" s="11"/>
      <c r="E17" s="50">
        <f>+F17+H17</f>
        <v>50</v>
      </c>
      <c r="F17" s="50">
        <f>+F19</f>
        <v>0</v>
      </c>
      <c r="G17" s="50">
        <f>+G19</f>
        <v>0</v>
      </c>
      <c r="H17" s="50">
        <f>+H19</f>
        <v>50</v>
      </c>
      <c r="I17" s="1"/>
    </row>
    <row r="18" spans="1:9" ht="12.6" customHeight="1" x14ac:dyDescent="0.2">
      <c r="A18" s="13"/>
      <c r="B18" s="9"/>
      <c r="C18" s="45" t="s">
        <v>28</v>
      </c>
      <c r="D18" s="11"/>
      <c r="E18" s="50"/>
      <c r="F18" s="50"/>
      <c r="G18" s="50"/>
      <c r="H18" s="50"/>
      <c r="I18" s="1"/>
    </row>
    <row r="19" spans="1:9" ht="30" customHeight="1" x14ac:dyDescent="0.2">
      <c r="A19" s="40" t="s">
        <v>48</v>
      </c>
      <c r="B19" s="9"/>
      <c r="C19" s="31" t="s">
        <v>70</v>
      </c>
      <c r="D19" s="11" t="s">
        <v>86</v>
      </c>
      <c r="E19" s="50">
        <f>+F19+H19</f>
        <v>50</v>
      </c>
      <c r="F19" s="50"/>
      <c r="G19" s="50"/>
      <c r="H19" s="50">
        <v>50</v>
      </c>
      <c r="I19" s="1"/>
    </row>
    <row r="20" spans="1:9" ht="21" customHeight="1" x14ac:dyDescent="0.2">
      <c r="A20" s="40">
        <v>5</v>
      </c>
      <c r="B20" s="7" t="s">
        <v>32</v>
      </c>
      <c r="C20" s="10" t="s">
        <v>33</v>
      </c>
      <c r="D20" s="11"/>
      <c r="E20" s="51">
        <f>+F20+H20</f>
        <v>5.3</v>
      </c>
      <c r="F20" s="51">
        <f>+F21</f>
        <v>0</v>
      </c>
      <c r="G20" s="51">
        <f>+G21</f>
        <v>0</v>
      </c>
      <c r="H20" s="51">
        <f>+H21</f>
        <v>5.3</v>
      </c>
      <c r="I20" s="1"/>
    </row>
    <row r="21" spans="1:9" ht="17.25" customHeight="1" x14ac:dyDescent="0.2">
      <c r="A21" s="40">
        <v>6</v>
      </c>
      <c r="B21" s="9"/>
      <c r="C21" s="45" t="s">
        <v>52</v>
      </c>
      <c r="D21" s="11" t="s">
        <v>34</v>
      </c>
      <c r="E21" s="50">
        <f>+F21+H21</f>
        <v>5.3</v>
      </c>
      <c r="F21" s="50">
        <f>+F23</f>
        <v>0</v>
      </c>
      <c r="G21" s="50">
        <f>+G23</f>
        <v>0</v>
      </c>
      <c r="H21" s="50">
        <f>+H23</f>
        <v>5.3</v>
      </c>
      <c r="I21" s="1"/>
    </row>
    <row r="22" spans="1:9" ht="17.25" customHeight="1" x14ac:dyDescent="0.2">
      <c r="A22" s="40"/>
      <c r="B22" s="9"/>
      <c r="C22" s="45" t="s">
        <v>28</v>
      </c>
      <c r="D22" s="11"/>
      <c r="E22" s="50"/>
      <c r="F22" s="50"/>
      <c r="G22" s="50"/>
      <c r="H22" s="50"/>
      <c r="I22" s="1"/>
    </row>
    <row r="23" spans="1:9" ht="25.5" customHeight="1" x14ac:dyDescent="0.2">
      <c r="A23" s="40" t="s">
        <v>56</v>
      </c>
      <c r="B23" s="9"/>
      <c r="C23" s="31" t="s">
        <v>109</v>
      </c>
      <c r="D23" s="11"/>
      <c r="E23" s="50">
        <f>+F23+H23</f>
        <v>5.3</v>
      </c>
      <c r="F23" s="50"/>
      <c r="G23" s="50"/>
      <c r="H23" s="50">
        <v>5.3</v>
      </c>
      <c r="I23" s="1"/>
    </row>
    <row r="24" spans="1:9" ht="30" customHeight="1" x14ac:dyDescent="0.2">
      <c r="A24" s="13">
        <v>7</v>
      </c>
      <c r="B24" s="7" t="s">
        <v>44</v>
      </c>
      <c r="C24" s="46" t="s">
        <v>45</v>
      </c>
      <c r="D24" s="9"/>
      <c r="E24" s="51">
        <f>+F24+H24</f>
        <v>5</v>
      </c>
      <c r="F24" s="51">
        <f>+F25</f>
        <v>0</v>
      </c>
      <c r="G24" s="51">
        <f>+G25</f>
        <v>0</v>
      </c>
      <c r="H24" s="51">
        <f>+H25</f>
        <v>5</v>
      </c>
      <c r="I24" s="1"/>
    </row>
    <row r="25" spans="1:9" ht="16.5" customHeight="1" x14ac:dyDescent="0.2">
      <c r="A25" s="13">
        <v>8</v>
      </c>
      <c r="B25" s="9"/>
      <c r="C25" s="45" t="s">
        <v>52</v>
      </c>
      <c r="D25" s="9"/>
      <c r="E25" s="50">
        <f>+F25+H25</f>
        <v>5</v>
      </c>
      <c r="F25" s="50">
        <f>+F27</f>
        <v>0</v>
      </c>
      <c r="G25" s="50">
        <f>+G27</f>
        <v>0</v>
      </c>
      <c r="H25" s="50">
        <f>+H27</f>
        <v>5</v>
      </c>
      <c r="I25" s="1"/>
    </row>
    <row r="26" spans="1:9" ht="15" customHeight="1" x14ac:dyDescent="0.2">
      <c r="A26" s="13"/>
      <c r="B26" s="9"/>
      <c r="C26" s="45" t="s">
        <v>28</v>
      </c>
      <c r="D26" s="9"/>
      <c r="E26" s="50"/>
      <c r="F26" s="50"/>
      <c r="G26" s="50"/>
      <c r="H26" s="50"/>
      <c r="I26" s="1"/>
    </row>
    <row r="27" spans="1:9" ht="34.9" customHeight="1" x14ac:dyDescent="0.2">
      <c r="A27" s="40" t="s">
        <v>57</v>
      </c>
      <c r="B27" s="9"/>
      <c r="C27" s="44" t="s">
        <v>71</v>
      </c>
      <c r="D27" s="9" t="s">
        <v>87</v>
      </c>
      <c r="E27" s="50">
        <f>+F27+H27</f>
        <v>5</v>
      </c>
      <c r="F27" s="50"/>
      <c r="G27" s="50"/>
      <c r="H27" s="50">
        <v>5</v>
      </c>
      <c r="I27" s="1"/>
    </row>
    <row r="28" spans="1:9" ht="20.100000000000001" customHeight="1" x14ac:dyDescent="0.2">
      <c r="A28" s="13">
        <v>9</v>
      </c>
      <c r="B28" s="7" t="s">
        <v>36</v>
      </c>
      <c r="C28" s="49" t="s">
        <v>37</v>
      </c>
      <c r="D28" s="8"/>
      <c r="E28" s="51">
        <f>+F28+H28</f>
        <v>113.9</v>
      </c>
      <c r="F28" s="52">
        <f>+F29</f>
        <v>72.3</v>
      </c>
      <c r="G28" s="52">
        <f>+G29</f>
        <v>0</v>
      </c>
      <c r="H28" s="52">
        <f>+H29</f>
        <v>41.6</v>
      </c>
      <c r="I28" s="1"/>
    </row>
    <row r="29" spans="1:9" ht="12.6" customHeight="1" x14ac:dyDescent="0.2">
      <c r="A29" s="13">
        <v>10</v>
      </c>
      <c r="B29" s="9"/>
      <c r="C29" s="45" t="s">
        <v>52</v>
      </c>
      <c r="D29" s="11"/>
      <c r="E29" s="50">
        <f>+F29+H29</f>
        <v>113.9</v>
      </c>
      <c r="F29" s="50">
        <f>SUM(F31:F34)</f>
        <v>72.3</v>
      </c>
      <c r="G29" s="50">
        <f>SUM(G31:G34)</f>
        <v>0</v>
      </c>
      <c r="H29" s="50">
        <f>SUM(H31:H34)</f>
        <v>41.6</v>
      </c>
      <c r="I29" s="1"/>
    </row>
    <row r="30" spans="1:9" ht="14.25" customHeight="1" x14ac:dyDescent="0.2">
      <c r="A30" s="13"/>
      <c r="B30" s="9"/>
      <c r="C30" s="45" t="s">
        <v>28</v>
      </c>
      <c r="D30" s="11"/>
      <c r="E30" s="50"/>
      <c r="F30" s="50"/>
      <c r="G30" s="50"/>
      <c r="H30" s="50"/>
      <c r="I30" s="1"/>
    </row>
    <row r="31" spans="1:9" ht="19.149999999999999" customHeight="1" x14ac:dyDescent="0.2">
      <c r="A31" s="40" t="s">
        <v>104</v>
      </c>
      <c r="B31" s="9"/>
      <c r="C31" s="45" t="s">
        <v>72</v>
      </c>
      <c r="D31" s="11" t="s">
        <v>38</v>
      </c>
      <c r="E31" s="50">
        <f t="shared" ref="E31:E36" si="0">+F31+H31</f>
        <v>37</v>
      </c>
      <c r="F31" s="50"/>
      <c r="G31" s="50"/>
      <c r="H31" s="50">
        <f>30+7</f>
        <v>37</v>
      </c>
      <c r="I31" s="1"/>
    </row>
    <row r="32" spans="1:9" ht="15.6" customHeight="1" x14ac:dyDescent="0.2">
      <c r="A32" s="40" t="s">
        <v>105</v>
      </c>
      <c r="B32" s="9"/>
      <c r="C32" s="45" t="s">
        <v>73</v>
      </c>
      <c r="D32" s="11" t="s">
        <v>54</v>
      </c>
      <c r="E32" s="50">
        <f t="shared" si="0"/>
        <v>70</v>
      </c>
      <c r="F32" s="50">
        <v>70</v>
      </c>
      <c r="G32" s="50"/>
      <c r="H32" s="50"/>
      <c r="I32" s="1"/>
    </row>
    <row r="33" spans="1:12" ht="41.45" customHeight="1" x14ac:dyDescent="0.2">
      <c r="A33" s="40" t="s">
        <v>106</v>
      </c>
      <c r="B33" s="9"/>
      <c r="C33" s="45" t="s">
        <v>74</v>
      </c>
      <c r="D33" s="11" t="s">
        <v>39</v>
      </c>
      <c r="E33" s="50">
        <f t="shared" si="0"/>
        <v>3.9</v>
      </c>
      <c r="F33" s="50">
        <f>0.5+1.8</f>
        <v>2.2999999999999998</v>
      </c>
      <c r="G33" s="50"/>
      <c r="H33" s="50">
        <v>1.6</v>
      </c>
      <c r="I33" s="1"/>
    </row>
    <row r="34" spans="1:12" ht="30.75" customHeight="1" x14ac:dyDescent="0.2">
      <c r="A34" s="40" t="s">
        <v>107</v>
      </c>
      <c r="B34" s="9"/>
      <c r="C34" s="12" t="s">
        <v>75</v>
      </c>
      <c r="D34" s="11" t="s">
        <v>38</v>
      </c>
      <c r="E34" s="50">
        <f t="shared" si="0"/>
        <v>3</v>
      </c>
      <c r="F34" s="61"/>
      <c r="G34" s="50"/>
      <c r="H34" s="50">
        <f>10-7</f>
        <v>3</v>
      </c>
      <c r="I34" s="1"/>
    </row>
    <row r="35" spans="1:12" ht="41.45" customHeight="1" x14ac:dyDescent="0.2">
      <c r="A35" s="40">
        <v>11</v>
      </c>
      <c r="B35" s="7" t="s">
        <v>14</v>
      </c>
      <c r="C35" s="10" t="s">
        <v>15</v>
      </c>
      <c r="D35" s="11"/>
      <c r="E35" s="50">
        <f t="shared" si="0"/>
        <v>14.5</v>
      </c>
      <c r="F35" s="50">
        <f>+F38</f>
        <v>14.5</v>
      </c>
      <c r="G35" s="50"/>
      <c r="H35" s="50"/>
      <c r="I35" s="1"/>
    </row>
    <row r="36" spans="1:12" ht="17.25" customHeight="1" x14ac:dyDescent="0.2">
      <c r="A36" s="40">
        <v>12</v>
      </c>
      <c r="B36" s="7"/>
      <c r="C36" s="45" t="s">
        <v>52</v>
      </c>
      <c r="D36" s="11"/>
      <c r="E36" s="50">
        <f t="shared" si="0"/>
        <v>14.5</v>
      </c>
      <c r="F36" s="50">
        <f>+F38</f>
        <v>14.5</v>
      </c>
      <c r="G36" s="50">
        <f>+G38</f>
        <v>0</v>
      </c>
      <c r="H36" s="50">
        <f>+H38</f>
        <v>0</v>
      </c>
      <c r="I36" s="1"/>
    </row>
    <row r="37" spans="1:12" ht="15" customHeight="1" x14ac:dyDescent="0.2">
      <c r="A37" s="40"/>
      <c r="B37" s="7"/>
      <c r="C37" s="45" t="s">
        <v>28</v>
      </c>
      <c r="D37" s="11"/>
      <c r="E37" s="50"/>
      <c r="F37" s="50"/>
      <c r="G37" s="50"/>
      <c r="H37" s="50"/>
      <c r="I37" s="1"/>
    </row>
    <row r="38" spans="1:12" ht="30" customHeight="1" x14ac:dyDescent="0.2">
      <c r="A38" s="40" t="s">
        <v>108</v>
      </c>
      <c r="B38" s="9"/>
      <c r="C38" s="12" t="s">
        <v>94</v>
      </c>
      <c r="D38" s="11" t="s">
        <v>53</v>
      </c>
      <c r="E38" s="59">
        <f>+F38+H38</f>
        <v>14.5</v>
      </c>
      <c r="F38" s="56">
        <v>14.5</v>
      </c>
      <c r="G38" s="50"/>
      <c r="H38" s="50"/>
      <c r="I38" s="1"/>
    </row>
    <row r="39" spans="1:12" ht="15.75" customHeight="1" x14ac:dyDescent="0.2">
      <c r="A39" s="13">
        <v>13</v>
      </c>
      <c r="B39" s="9"/>
      <c r="C39" s="62" t="s">
        <v>7</v>
      </c>
      <c r="D39" s="9"/>
      <c r="E39" s="51">
        <f>+F39+H39</f>
        <v>253.7</v>
      </c>
      <c r="F39" s="51">
        <f>+F11+F16+F21+F24+F28+F35</f>
        <v>86.8</v>
      </c>
      <c r="G39" s="51">
        <f>+G11+G16+G21+G24+G28+G35</f>
        <v>0</v>
      </c>
      <c r="H39" s="51">
        <f>+H11+H16+H21+H24+H28+H35</f>
        <v>166.9</v>
      </c>
      <c r="I39" s="1"/>
      <c r="J39" s="1"/>
      <c r="K39" s="1"/>
      <c r="L39" s="1"/>
    </row>
    <row r="40" spans="1:12" x14ac:dyDescent="0.2">
      <c r="C40" s="16" t="s">
        <v>49</v>
      </c>
      <c r="D40" s="19"/>
      <c r="E40" s="20"/>
      <c r="F40" s="20"/>
      <c r="G40" s="1"/>
      <c r="H40" s="1"/>
      <c r="I40" s="2"/>
    </row>
    <row r="41" spans="1:12" x14ac:dyDescent="0.2">
      <c r="D41" s="2"/>
      <c r="I41" s="2"/>
      <c r="J41" s="1"/>
    </row>
    <row r="42" spans="1:12" x14ac:dyDescent="0.2">
      <c r="D42" s="2"/>
      <c r="E42" s="1"/>
      <c r="F42" s="43"/>
      <c r="G42" s="43"/>
      <c r="H42" s="43"/>
      <c r="I42" s="2"/>
    </row>
    <row r="43" spans="1:12" x14ac:dyDescent="0.2">
      <c r="E43" s="43"/>
      <c r="F43" s="43"/>
      <c r="G43" s="43"/>
      <c r="H43" s="43"/>
      <c r="I43" s="1"/>
      <c r="J43" s="1"/>
    </row>
    <row r="44" spans="1:12" x14ac:dyDescent="0.2">
      <c r="E44" s="43"/>
      <c r="F44" s="1"/>
      <c r="G44" s="1"/>
      <c r="H44" s="1"/>
      <c r="I44" s="1"/>
      <c r="J44" s="1"/>
    </row>
    <row r="45" spans="1:12" x14ac:dyDescent="0.2">
      <c r="E45" s="1"/>
      <c r="F45" s="43"/>
    </row>
    <row r="46" spans="1:12" x14ac:dyDescent="0.2">
      <c r="E46" s="1"/>
      <c r="F46" s="1"/>
      <c r="G46" s="1"/>
    </row>
    <row r="47" spans="1:12" x14ac:dyDescent="0.2">
      <c r="C47" s="5"/>
      <c r="D47" s="5"/>
      <c r="E47" s="1"/>
      <c r="F47" s="1"/>
      <c r="G47" s="1"/>
      <c r="H47" s="1"/>
    </row>
    <row r="48" spans="1:12" x14ac:dyDescent="0.2">
      <c r="C48" s="5"/>
      <c r="D48" s="5"/>
      <c r="E48" s="1"/>
      <c r="F48" s="1"/>
      <c r="G48" s="1"/>
    </row>
    <row r="49" spans="5:9" x14ac:dyDescent="0.2">
      <c r="E49" s="20"/>
      <c r="F49" s="1"/>
      <c r="G49" s="1"/>
      <c r="H49" s="1"/>
    </row>
    <row r="50" spans="5:9" x14ac:dyDescent="0.2">
      <c r="E50" s="20"/>
      <c r="F50" s="20"/>
      <c r="G50" s="20"/>
      <c r="H50" s="20"/>
    </row>
    <row r="51" spans="5:9" x14ac:dyDescent="0.2">
      <c r="E51" s="20"/>
    </row>
    <row r="52" spans="5:9" x14ac:dyDescent="0.2">
      <c r="E52" s="1"/>
      <c r="F52" s="1"/>
      <c r="G52" s="1"/>
      <c r="H52" s="1"/>
    </row>
    <row r="54" spans="5:9" x14ac:dyDescent="0.2">
      <c r="E54" s="1"/>
      <c r="F54" s="1"/>
      <c r="G54" s="1"/>
      <c r="H54" s="1"/>
      <c r="I54" s="38"/>
    </row>
  </sheetData>
  <mergeCells count="13">
    <mergeCell ref="F7:H7"/>
    <mergeCell ref="F8:G8"/>
    <mergeCell ref="H8:H9"/>
    <mergeCell ref="C1:H1"/>
    <mergeCell ref="C2:H2"/>
    <mergeCell ref="E3:H3"/>
    <mergeCell ref="A5:H5"/>
    <mergeCell ref="G6:H6"/>
    <mergeCell ref="A7:A9"/>
    <mergeCell ref="B7:B9"/>
    <mergeCell ref="C7:C9"/>
    <mergeCell ref="D7:D9"/>
    <mergeCell ref="E7:E9"/>
  </mergeCells>
  <pageMargins left="0.31496062992125984" right="0.11811023622047245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workbookViewId="0">
      <selection activeCell="C2" sqref="C2:H2"/>
    </sheetView>
  </sheetViews>
  <sheetFormatPr defaultRowHeight="12.75" x14ac:dyDescent="0.2"/>
  <cols>
    <col min="1" max="1" width="4.7109375" style="2" customWidth="1"/>
    <col min="2" max="2" width="5.140625" style="32" customWidth="1"/>
    <col min="3" max="3" width="41.42578125" style="32" customWidth="1"/>
    <col min="4" max="4" width="9.85546875" style="5" customWidth="1"/>
    <col min="5" max="6" width="9.42578125" style="5" customWidth="1"/>
    <col min="7" max="7" width="9" style="5" customWidth="1"/>
    <col min="8" max="8" width="8.85546875" style="5" customWidth="1"/>
    <col min="9" max="16384" width="9.140625" style="2"/>
  </cols>
  <sheetData>
    <row r="1" spans="1:12" ht="15.75" x14ac:dyDescent="0.25">
      <c r="C1" s="67" t="s">
        <v>110</v>
      </c>
      <c r="D1" s="67"/>
      <c r="E1" s="67"/>
      <c r="F1" s="67"/>
      <c r="G1" s="67"/>
      <c r="H1" s="67"/>
    </row>
    <row r="2" spans="1:12" ht="15.75" x14ac:dyDescent="0.25">
      <c r="C2" s="67" t="s">
        <v>112</v>
      </c>
      <c r="D2" s="67"/>
      <c r="E2" s="67"/>
      <c r="F2" s="67"/>
      <c r="G2" s="67"/>
      <c r="H2" s="67"/>
    </row>
    <row r="3" spans="1:12" ht="15.75" x14ac:dyDescent="0.25">
      <c r="E3" s="68" t="s">
        <v>76</v>
      </c>
      <c r="F3" s="68"/>
      <c r="G3" s="68"/>
      <c r="H3" s="68"/>
    </row>
    <row r="4" spans="1:12" ht="15.75" x14ac:dyDescent="0.25">
      <c r="E4" s="21"/>
      <c r="F4" s="21"/>
      <c r="G4" s="21"/>
      <c r="H4" s="21"/>
    </row>
    <row r="5" spans="1:12" ht="35.25" customHeight="1" x14ac:dyDescent="0.2">
      <c r="A5" s="76" t="s">
        <v>89</v>
      </c>
      <c r="B5" s="76"/>
      <c r="C5" s="76"/>
      <c r="D5" s="76"/>
      <c r="E5" s="76"/>
      <c r="F5" s="76"/>
      <c r="G5" s="76"/>
      <c r="H5" s="76"/>
    </row>
    <row r="6" spans="1:12" x14ac:dyDescent="0.2">
      <c r="A6" s="22"/>
      <c r="B6" s="33"/>
      <c r="C6" s="33"/>
      <c r="D6" s="24"/>
      <c r="E6" s="24"/>
      <c r="F6" s="24"/>
      <c r="G6" s="24"/>
      <c r="H6" s="5" t="s">
        <v>88</v>
      </c>
    </row>
    <row r="7" spans="1:12" ht="12.75" customHeight="1" x14ac:dyDescent="0.2">
      <c r="A7" s="71" t="s">
        <v>0</v>
      </c>
      <c r="B7" s="77" t="s">
        <v>10</v>
      </c>
      <c r="C7" s="74" t="s">
        <v>2</v>
      </c>
      <c r="D7" s="78" t="s">
        <v>17</v>
      </c>
      <c r="E7" s="71" t="s">
        <v>3</v>
      </c>
      <c r="F7" s="71" t="s">
        <v>40</v>
      </c>
      <c r="G7" s="71"/>
      <c r="H7" s="23"/>
    </row>
    <row r="8" spans="1:12" ht="12.75" customHeight="1" x14ac:dyDescent="0.2">
      <c r="A8" s="72"/>
      <c r="B8" s="77"/>
      <c r="C8" s="74"/>
      <c r="D8" s="79"/>
      <c r="E8" s="71"/>
      <c r="F8" s="71" t="s">
        <v>5</v>
      </c>
      <c r="G8" s="71"/>
      <c r="H8" s="71" t="s">
        <v>11</v>
      </c>
    </row>
    <row r="9" spans="1:12" ht="39.75" customHeight="1" x14ac:dyDescent="0.2">
      <c r="A9" s="72"/>
      <c r="B9" s="77"/>
      <c r="C9" s="74"/>
      <c r="D9" s="80"/>
      <c r="E9" s="71"/>
      <c r="F9" s="6" t="s">
        <v>12</v>
      </c>
      <c r="G9" s="6" t="s">
        <v>13</v>
      </c>
      <c r="H9" s="71"/>
    </row>
    <row r="10" spans="1:12" s="14" customFormat="1" ht="12.75" customHeight="1" x14ac:dyDescent="0.2">
      <c r="A10" s="25">
        <v>1</v>
      </c>
      <c r="B10" s="8" t="s">
        <v>6</v>
      </c>
      <c r="C10" s="8" t="s">
        <v>41</v>
      </c>
      <c r="D10" s="6">
        <v>4</v>
      </c>
      <c r="E10" s="6">
        <v>5</v>
      </c>
      <c r="F10" s="6">
        <v>6</v>
      </c>
      <c r="G10" s="6">
        <v>7</v>
      </c>
      <c r="H10" s="25">
        <v>8</v>
      </c>
      <c r="I10" s="2"/>
      <c r="J10" s="2"/>
      <c r="K10" s="2"/>
      <c r="L10" s="2"/>
    </row>
    <row r="11" spans="1:12" s="14" customFormat="1" ht="20.100000000000001" customHeight="1" x14ac:dyDescent="0.2">
      <c r="A11" s="39">
        <v>1</v>
      </c>
      <c r="B11" s="7" t="s">
        <v>20</v>
      </c>
      <c r="C11" s="37" t="s">
        <v>21</v>
      </c>
      <c r="D11" s="6"/>
      <c r="E11" s="52">
        <f>+F11+H11</f>
        <v>573</v>
      </c>
      <c r="F11" s="52">
        <f>+F13+F18</f>
        <v>0</v>
      </c>
      <c r="G11" s="52">
        <f>+G13+G18</f>
        <v>0</v>
      </c>
      <c r="H11" s="52">
        <f>+H13+H18</f>
        <v>573</v>
      </c>
      <c r="I11" s="1"/>
      <c r="J11" s="1"/>
      <c r="K11" s="2"/>
      <c r="L11" s="2"/>
    </row>
    <row r="12" spans="1:12" s="14" customFormat="1" ht="45.6" customHeight="1" x14ac:dyDescent="0.2">
      <c r="A12" s="39">
        <v>2</v>
      </c>
      <c r="B12" s="9" t="s">
        <v>42</v>
      </c>
      <c r="C12" s="18" t="s">
        <v>78</v>
      </c>
      <c r="D12" s="6"/>
      <c r="E12" s="53">
        <f>+F12+H12</f>
        <v>292</v>
      </c>
      <c r="F12" s="53">
        <f>+F13</f>
        <v>0</v>
      </c>
      <c r="G12" s="53">
        <f>+G13</f>
        <v>0</v>
      </c>
      <c r="H12" s="53">
        <f>+H13</f>
        <v>292</v>
      </c>
      <c r="I12" s="1"/>
      <c r="J12" s="1"/>
      <c r="K12" s="2"/>
      <c r="L12" s="2"/>
    </row>
    <row r="13" spans="1:12" ht="18" customHeight="1" x14ac:dyDescent="0.2">
      <c r="A13" s="39">
        <v>3</v>
      </c>
      <c r="B13" s="7"/>
      <c r="C13" s="27" t="s">
        <v>52</v>
      </c>
      <c r="D13" s="9"/>
      <c r="E13" s="53">
        <f>SUM(E15:E16)</f>
        <v>292</v>
      </c>
      <c r="F13" s="53">
        <f>SUM(F15:F16)</f>
        <v>0</v>
      </c>
      <c r="G13" s="53">
        <f>SUM(G15:G16)</f>
        <v>0</v>
      </c>
      <c r="H13" s="53">
        <f>SUM(H15:H16)</f>
        <v>292</v>
      </c>
      <c r="I13" s="1"/>
    </row>
    <row r="14" spans="1:12" ht="12.75" customHeight="1" x14ac:dyDescent="0.2">
      <c r="A14" s="39"/>
      <c r="B14" s="7"/>
      <c r="C14" s="27" t="s">
        <v>28</v>
      </c>
      <c r="D14" s="9"/>
      <c r="E14" s="53"/>
      <c r="F14" s="53"/>
      <c r="G14" s="53"/>
      <c r="H14" s="53"/>
      <c r="I14" s="1"/>
    </row>
    <row r="15" spans="1:12" ht="43.5" customHeight="1" x14ac:dyDescent="0.2">
      <c r="A15" s="48" t="s">
        <v>50</v>
      </c>
      <c r="B15" s="7"/>
      <c r="C15" s="47" t="s">
        <v>58</v>
      </c>
      <c r="D15" s="9" t="s">
        <v>22</v>
      </c>
      <c r="E15" s="53">
        <f>+F15+H15</f>
        <v>176</v>
      </c>
      <c r="F15" s="53"/>
      <c r="G15" s="53"/>
      <c r="H15" s="53">
        <v>176</v>
      </c>
      <c r="I15" s="1"/>
    </row>
    <row r="16" spans="1:12" ht="31.5" customHeight="1" x14ac:dyDescent="0.2">
      <c r="A16" s="48" t="s">
        <v>80</v>
      </c>
      <c r="B16" s="7"/>
      <c r="C16" s="47" t="s">
        <v>59</v>
      </c>
      <c r="D16" s="9" t="s">
        <v>22</v>
      </c>
      <c r="E16" s="53">
        <f>+F16+H16</f>
        <v>116</v>
      </c>
      <c r="F16" s="53"/>
      <c r="G16" s="53"/>
      <c r="H16" s="53">
        <v>116</v>
      </c>
      <c r="I16" s="1"/>
    </row>
    <row r="17" spans="1:13" ht="48" customHeight="1" x14ac:dyDescent="0.2">
      <c r="A17" s="39">
        <v>4</v>
      </c>
      <c r="B17" s="9" t="s">
        <v>43</v>
      </c>
      <c r="C17" s="18" t="s">
        <v>79</v>
      </c>
      <c r="D17" s="9"/>
      <c r="E17" s="54">
        <f>+F17+H17</f>
        <v>281</v>
      </c>
      <c r="F17" s="54">
        <f>+F18</f>
        <v>0</v>
      </c>
      <c r="G17" s="54">
        <f>+G18</f>
        <v>0</v>
      </c>
      <c r="H17" s="54">
        <f>+H18</f>
        <v>281</v>
      </c>
      <c r="I17" s="1"/>
    </row>
    <row r="18" spans="1:13" ht="19.5" customHeight="1" x14ac:dyDescent="0.2">
      <c r="A18" s="39">
        <v>5</v>
      </c>
      <c r="B18" s="9"/>
      <c r="C18" s="27" t="s">
        <v>52</v>
      </c>
      <c r="D18" s="9"/>
      <c r="E18" s="53">
        <f>SUM(E20:E21)</f>
        <v>281</v>
      </c>
      <c r="F18" s="54">
        <f>SUM(F20:F21)</f>
        <v>0</v>
      </c>
      <c r="G18" s="54">
        <f>SUM(G20:G21)</f>
        <v>0</v>
      </c>
      <c r="H18" s="53">
        <f>SUM(H20:H21)</f>
        <v>281</v>
      </c>
      <c r="I18" s="1"/>
    </row>
    <row r="19" spans="1:13" ht="15" customHeight="1" x14ac:dyDescent="0.2">
      <c r="A19" s="39"/>
      <c r="B19" s="9"/>
      <c r="C19" s="27" t="s">
        <v>28</v>
      </c>
      <c r="D19" s="9"/>
      <c r="E19" s="53"/>
      <c r="F19" s="53"/>
      <c r="G19" s="53"/>
      <c r="H19" s="53"/>
      <c r="I19" s="1"/>
    </row>
    <row r="20" spans="1:13" ht="41.25" customHeight="1" x14ac:dyDescent="0.2">
      <c r="A20" s="48" t="s">
        <v>64</v>
      </c>
      <c r="B20" s="9"/>
      <c r="C20" s="47" t="s">
        <v>66</v>
      </c>
      <c r="D20" s="9" t="s">
        <v>22</v>
      </c>
      <c r="E20" s="53">
        <f>+F20+H20</f>
        <v>100</v>
      </c>
      <c r="F20" s="53"/>
      <c r="G20" s="53"/>
      <c r="H20" s="53">
        <v>100</v>
      </c>
      <c r="I20" s="1"/>
    </row>
    <row r="21" spans="1:13" ht="30.75" customHeight="1" x14ac:dyDescent="0.2">
      <c r="A21" s="48" t="s">
        <v>65</v>
      </c>
      <c r="B21" s="9"/>
      <c r="C21" s="18" t="s">
        <v>60</v>
      </c>
      <c r="D21" s="9" t="s">
        <v>23</v>
      </c>
      <c r="E21" s="53">
        <f>+F21+H21</f>
        <v>181</v>
      </c>
      <c r="F21" s="53"/>
      <c r="G21" s="53"/>
      <c r="H21" s="53">
        <v>181</v>
      </c>
      <c r="I21" s="1"/>
    </row>
    <row r="22" spans="1:13" ht="20.100000000000001" customHeight="1" x14ac:dyDescent="0.2">
      <c r="A22" s="39">
        <v>6</v>
      </c>
      <c r="B22" s="7" t="s">
        <v>24</v>
      </c>
      <c r="C22" s="10" t="s">
        <v>25</v>
      </c>
      <c r="D22" s="9"/>
      <c r="E22" s="51">
        <f>+E23</f>
        <v>165</v>
      </c>
      <c r="F22" s="51"/>
      <c r="G22" s="51"/>
      <c r="H22" s="51">
        <f>+H23</f>
        <v>165</v>
      </c>
      <c r="I22" s="1"/>
      <c r="M22" s="17"/>
    </row>
    <row r="23" spans="1:13" ht="43.5" customHeight="1" x14ac:dyDescent="0.2">
      <c r="A23" s="39">
        <v>7</v>
      </c>
      <c r="B23" s="7"/>
      <c r="C23" s="18" t="s">
        <v>78</v>
      </c>
      <c r="D23" s="9"/>
      <c r="E23" s="54">
        <f>+F23+H23</f>
        <v>165</v>
      </c>
      <c r="F23" s="54"/>
      <c r="G23" s="54"/>
      <c r="H23" s="54">
        <f>+H24</f>
        <v>165</v>
      </c>
      <c r="I23" s="1"/>
      <c r="M23" s="17"/>
    </row>
    <row r="24" spans="1:13" ht="12.6" customHeight="1" x14ac:dyDescent="0.2">
      <c r="A24" s="39">
        <v>8</v>
      </c>
      <c r="B24" s="7"/>
      <c r="C24" s="27" t="s">
        <v>52</v>
      </c>
      <c r="D24" s="9"/>
      <c r="E24" s="53">
        <f>SUM(E26)</f>
        <v>165</v>
      </c>
      <c r="F24" s="53">
        <f>SUM(F26)</f>
        <v>0</v>
      </c>
      <c r="G24" s="53">
        <f>SUM(G26)</f>
        <v>0</v>
      </c>
      <c r="H24" s="53">
        <f>SUM(H26)</f>
        <v>165</v>
      </c>
      <c r="I24" s="1"/>
    </row>
    <row r="25" spans="1:13" ht="12.6" customHeight="1" x14ac:dyDescent="0.2">
      <c r="A25" s="39"/>
      <c r="B25" s="7"/>
      <c r="C25" s="27" t="s">
        <v>28</v>
      </c>
      <c r="D25" s="9"/>
      <c r="E25" s="53"/>
      <c r="F25" s="53"/>
      <c r="G25" s="53"/>
      <c r="H25" s="53"/>
      <c r="I25" s="1"/>
    </row>
    <row r="26" spans="1:13" ht="82.9" customHeight="1" x14ac:dyDescent="0.2">
      <c r="A26" s="48" t="s">
        <v>57</v>
      </c>
      <c r="B26" s="7"/>
      <c r="C26" s="47" t="s">
        <v>77</v>
      </c>
      <c r="D26" s="9" t="s">
        <v>26</v>
      </c>
      <c r="E26" s="53">
        <f>+F26+H26</f>
        <v>165</v>
      </c>
      <c r="F26" s="53"/>
      <c r="G26" s="53"/>
      <c r="H26" s="53">
        <v>165</v>
      </c>
      <c r="I26" s="1"/>
    </row>
    <row r="27" spans="1:13" ht="20.100000000000001" customHeight="1" x14ac:dyDescent="0.2">
      <c r="A27" s="39">
        <v>9</v>
      </c>
      <c r="B27" s="7" t="s">
        <v>8</v>
      </c>
      <c r="C27" s="10" t="s">
        <v>9</v>
      </c>
      <c r="D27" s="9"/>
      <c r="E27" s="51">
        <f>+F27+H27</f>
        <v>134</v>
      </c>
      <c r="F27" s="51">
        <f>+F29</f>
        <v>0</v>
      </c>
      <c r="G27" s="51">
        <f>+G29</f>
        <v>0</v>
      </c>
      <c r="H27" s="51">
        <f>+H29</f>
        <v>134</v>
      </c>
      <c r="I27" s="1"/>
      <c r="M27" s="17"/>
    </row>
    <row r="28" spans="1:13" ht="45.6" customHeight="1" x14ac:dyDescent="0.2">
      <c r="A28" s="39">
        <v>10</v>
      </c>
      <c r="B28" s="7"/>
      <c r="C28" s="18" t="s">
        <v>78</v>
      </c>
      <c r="D28" s="9"/>
      <c r="E28" s="54">
        <f>+F28+H28</f>
        <v>134</v>
      </c>
      <c r="F28" s="54">
        <f>+F29</f>
        <v>0</v>
      </c>
      <c r="G28" s="54">
        <f>+G29</f>
        <v>0</v>
      </c>
      <c r="H28" s="54">
        <f>+H29</f>
        <v>134</v>
      </c>
      <c r="I28" s="1"/>
      <c r="M28" s="17"/>
    </row>
    <row r="29" spans="1:13" ht="12.6" customHeight="1" x14ac:dyDescent="0.2">
      <c r="A29" s="39">
        <v>11</v>
      </c>
      <c r="B29" s="7"/>
      <c r="C29" s="27" t="s">
        <v>52</v>
      </c>
      <c r="D29" s="9"/>
      <c r="E29" s="53">
        <f>SUM(E31)</f>
        <v>134</v>
      </c>
      <c r="F29" s="53">
        <f>SUM(F31)</f>
        <v>0</v>
      </c>
      <c r="G29" s="53">
        <f>SUM(G31)</f>
        <v>0</v>
      </c>
      <c r="H29" s="53">
        <f>SUM(H31)</f>
        <v>134</v>
      </c>
      <c r="I29" s="1"/>
    </row>
    <row r="30" spans="1:13" ht="12.6" customHeight="1" x14ac:dyDescent="0.2">
      <c r="A30" s="39"/>
      <c r="B30" s="7"/>
      <c r="C30" s="27" t="s">
        <v>28</v>
      </c>
      <c r="D30" s="9"/>
      <c r="E30" s="53"/>
      <c r="F30" s="53"/>
      <c r="G30" s="53"/>
      <c r="H30" s="53"/>
      <c r="I30" s="1"/>
    </row>
    <row r="31" spans="1:13" ht="30" customHeight="1" x14ac:dyDescent="0.2">
      <c r="A31" s="48" t="s">
        <v>81</v>
      </c>
      <c r="B31" s="7"/>
      <c r="C31" s="47" t="s">
        <v>61</v>
      </c>
      <c r="D31" s="9" t="s">
        <v>27</v>
      </c>
      <c r="E31" s="53">
        <f>+F31+H31</f>
        <v>134</v>
      </c>
      <c r="F31" s="53"/>
      <c r="G31" s="53"/>
      <c r="H31" s="53">
        <v>134</v>
      </c>
      <c r="I31" s="1"/>
    </row>
    <row r="32" spans="1:13" ht="20.100000000000001" customHeight="1" x14ac:dyDescent="0.2">
      <c r="A32" s="39">
        <v>12</v>
      </c>
      <c r="B32" s="7" t="s">
        <v>29</v>
      </c>
      <c r="C32" s="10" t="s">
        <v>30</v>
      </c>
      <c r="D32" s="9"/>
      <c r="E32" s="51">
        <f>+F32+H32</f>
        <v>252</v>
      </c>
      <c r="F32" s="51">
        <f>+F34</f>
        <v>0</v>
      </c>
      <c r="G32" s="51">
        <f>+G34</f>
        <v>0</v>
      </c>
      <c r="H32" s="51">
        <f>+H34</f>
        <v>252</v>
      </c>
      <c r="I32" s="1"/>
    </row>
    <row r="33" spans="1:9" ht="44.45" customHeight="1" x14ac:dyDescent="0.2">
      <c r="A33" s="39">
        <v>13</v>
      </c>
      <c r="B33" s="7"/>
      <c r="C33" s="18" t="s">
        <v>78</v>
      </c>
      <c r="D33" s="9"/>
      <c r="E33" s="54">
        <f>+F33+H33</f>
        <v>252</v>
      </c>
      <c r="F33" s="54">
        <f>+F34</f>
        <v>0</v>
      </c>
      <c r="G33" s="54">
        <f>+G34</f>
        <v>0</v>
      </c>
      <c r="H33" s="54">
        <f>+H34</f>
        <v>252</v>
      </c>
      <c r="I33" s="1"/>
    </row>
    <row r="34" spans="1:9" ht="12.6" customHeight="1" x14ac:dyDescent="0.2">
      <c r="A34" s="39">
        <v>14</v>
      </c>
      <c r="B34" s="7"/>
      <c r="C34" s="27" t="s">
        <v>52</v>
      </c>
      <c r="D34" s="9"/>
      <c r="E34" s="53">
        <f>SUM(E36:E36)</f>
        <v>252</v>
      </c>
      <c r="F34" s="53">
        <f>SUM(F36:F36)</f>
        <v>0</v>
      </c>
      <c r="G34" s="53">
        <f>SUM(G36:G36)</f>
        <v>0</v>
      </c>
      <c r="H34" s="53">
        <f>SUM(H36:H36)</f>
        <v>252</v>
      </c>
      <c r="I34" s="1"/>
    </row>
    <row r="35" spans="1:9" ht="12.6" customHeight="1" x14ac:dyDescent="0.2">
      <c r="A35" s="39"/>
      <c r="B35" s="7"/>
      <c r="C35" s="27" t="s">
        <v>28</v>
      </c>
      <c r="D35" s="9"/>
      <c r="E35" s="53"/>
      <c r="F35" s="53"/>
      <c r="G35" s="53"/>
      <c r="H35" s="53"/>
      <c r="I35" s="1"/>
    </row>
    <row r="36" spans="1:9" ht="18" customHeight="1" x14ac:dyDescent="0.2">
      <c r="A36" s="58" t="s">
        <v>82</v>
      </c>
      <c r="B36" s="7"/>
      <c r="C36" s="47" t="s">
        <v>63</v>
      </c>
      <c r="D36" s="9" t="s">
        <v>31</v>
      </c>
      <c r="E36" s="53">
        <f>+F36+H36</f>
        <v>252</v>
      </c>
      <c r="F36" s="53"/>
      <c r="G36" s="53"/>
      <c r="H36" s="53">
        <v>252</v>
      </c>
      <c r="I36" s="1"/>
    </row>
    <row r="37" spans="1:9" ht="20.25" customHeight="1" x14ac:dyDescent="0.2">
      <c r="A37" s="39">
        <v>15</v>
      </c>
      <c r="B37" s="7" t="s">
        <v>32</v>
      </c>
      <c r="C37" s="10" t="s">
        <v>33</v>
      </c>
      <c r="D37" s="9"/>
      <c r="E37" s="51">
        <f>+F37+H37</f>
        <v>420</v>
      </c>
      <c r="F37" s="51">
        <f>+F39</f>
        <v>0</v>
      </c>
      <c r="G37" s="51">
        <f>+G39</f>
        <v>0</v>
      </c>
      <c r="H37" s="51">
        <f>+H39</f>
        <v>420</v>
      </c>
      <c r="I37" s="1"/>
    </row>
    <row r="38" spans="1:9" ht="47.45" customHeight="1" x14ac:dyDescent="0.2">
      <c r="A38" s="39" t="s">
        <v>83</v>
      </c>
      <c r="B38" s="7"/>
      <c r="C38" s="18" t="s">
        <v>78</v>
      </c>
      <c r="D38" s="9"/>
      <c r="E38" s="54">
        <f>+F38+H38</f>
        <v>420</v>
      </c>
      <c r="F38" s="54">
        <f>+F39</f>
        <v>0</v>
      </c>
      <c r="G38" s="54">
        <f>+G39</f>
        <v>0</v>
      </c>
      <c r="H38" s="54">
        <f>+H39</f>
        <v>420</v>
      </c>
      <c r="I38" s="1"/>
    </row>
    <row r="39" spans="1:9" ht="18" customHeight="1" x14ac:dyDescent="0.2">
      <c r="A39" s="39" t="s">
        <v>84</v>
      </c>
      <c r="B39" s="7"/>
      <c r="C39" s="27" t="s">
        <v>52</v>
      </c>
      <c r="D39" s="9"/>
      <c r="E39" s="53">
        <f>SUM(E41:E41)</f>
        <v>420</v>
      </c>
      <c r="F39" s="53">
        <f>SUM(F41:F41)</f>
        <v>0</v>
      </c>
      <c r="G39" s="53">
        <f>SUM(G41:G41)</f>
        <v>0</v>
      </c>
      <c r="H39" s="53">
        <f>SUM(H41:H41)</f>
        <v>420</v>
      </c>
      <c r="I39" s="1"/>
    </row>
    <row r="40" spans="1:9" ht="13.5" customHeight="1" x14ac:dyDescent="0.2">
      <c r="A40" s="58"/>
      <c r="B40" s="7"/>
      <c r="C40" s="27" t="s">
        <v>28</v>
      </c>
      <c r="D40" s="9"/>
      <c r="E40" s="53"/>
      <c r="F40" s="53"/>
      <c r="G40" s="53"/>
      <c r="H40" s="53"/>
      <c r="I40" s="1"/>
    </row>
    <row r="41" spans="1:9" ht="57" customHeight="1" x14ac:dyDescent="0.2">
      <c r="A41" s="58" t="s">
        <v>85</v>
      </c>
      <c r="B41" s="7"/>
      <c r="C41" s="60" t="s">
        <v>62</v>
      </c>
      <c r="D41" s="9" t="s">
        <v>35</v>
      </c>
      <c r="E41" s="53">
        <f>+F41+H41</f>
        <v>420</v>
      </c>
      <c r="F41" s="53"/>
      <c r="G41" s="53"/>
      <c r="H41" s="53">
        <f>270+150</f>
        <v>420</v>
      </c>
      <c r="I41" s="1"/>
    </row>
    <row r="42" spans="1:9" ht="39" customHeight="1" x14ac:dyDescent="0.2">
      <c r="A42" s="58" t="s">
        <v>91</v>
      </c>
      <c r="B42" s="7" t="s">
        <v>44</v>
      </c>
      <c r="C42" s="46" t="s">
        <v>45</v>
      </c>
      <c r="D42" s="9"/>
      <c r="E42" s="63">
        <f>+F42+H42</f>
        <v>254</v>
      </c>
      <c r="F42" s="63">
        <f t="shared" ref="F42:H43" si="0">+F43</f>
        <v>0</v>
      </c>
      <c r="G42" s="63">
        <f t="shared" si="0"/>
        <v>0</v>
      </c>
      <c r="H42" s="63">
        <f t="shared" si="0"/>
        <v>254</v>
      </c>
      <c r="I42" s="1"/>
    </row>
    <row r="43" spans="1:9" ht="42.75" customHeight="1" x14ac:dyDescent="0.2">
      <c r="A43" s="58" t="s">
        <v>92</v>
      </c>
      <c r="B43" s="7"/>
      <c r="C43" s="18" t="s">
        <v>78</v>
      </c>
      <c r="D43" s="9"/>
      <c r="E43" s="53">
        <f>+F43+H43</f>
        <v>254</v>
      </c>
      <c r="F43" s="53">
        <f t="shared" si="0"/>
        <v>0</v>
      </c>
      <c r="G43" s="53">
        <f t="shared" si="0"/>
        <v>0</v>
      </c>
      <c r="H43" s="53">
        <f t="shared" si="0"/>
        <v>254</v>
      </c>
      <c r="I43" s="1"/>
    </row>
    <row r="44" spans="1:9" ht="18" customHeight="1" x14ac:dyDescent="0.2">
      <c r="A44" s="58" t="s">
        <v>93</v>
      </c>
      <c r="B44" s="7"/>
      <c r="C44" s="27" t="s">
        <v>52</v>
      </c>
      <c r="D44" s="66" t="s">
        <v>54</v>
      </c>
      <c r="E44" s="53">
        <f>+F44+H44</f>
        <v>254</v>
      </c>
      <c r="F44" s="53">
        <f>+F46</f>
        <v>0</v>
      </c>
      <c r="G44" s="53">
        <f>+G46</f>
        <v>0</v>
      </c>
      <c r="H44" s="53">
        <f>+H46</f>
        <v>254</v>
      </c>
      <c r="I44" s="1"/>
    </row>
    <row r="45" spans="1:9" ht="18" customHeight="1" x14ac:dyDescent="0.2">
      <c r="A45" s="58"/>
      <c r="B45" s="7"/>
      <c r="C45" s="27" t="s">
        <v>28</v>
      </c>
      <c r="D45" s="9"/>
      <c r="E45" s="53"/>
      <c r="F45" s="53"/>
      <c r="G45" s="53"/>
      <c r="H45" s="53"/>
      <c r="I45" s="1"/>
    </row>
    <row r="46" spans="1:9" ht="31.5" customHeight="1" x14ac:dyDescent="0.2">
      <c r="A46" s="58" t="s">
        <v>97</v>
      </c>
      <c r="B46" s="7"/>
      <c r="C46" s="47" t="s">
        <v>95</v>
      </c>
      <c r="D46" s="9"/>
      <c r="E46" s="53">
        <f t="shared" ref="E46:E51" si="1">+F46+H46</f>
        <v>254</v>
      </c>
      <c r="F46" s="53"/>
      <c r="G46" s="53"/>
      <c r="H46" s="53">
        <v>254</v>
      </c>
      <c r="I46" s="1"/>
    </row>
    <row r="47" spans="1:9" ht="32.25" customHeight="1" x14ac:dyDescent="0.2">
      <c r="A47" s="58" t="s">
        <v>98</v>
      </c>
      <c r="B47" s="7" t="s">
        <v>36</v>
      </c>
      <c r="C47" s="49" t="s">
        <v>37</v>
      </c>
      <c r="D47" s="9"/>
      <c r="E47" s="53">
        <f t="shared" si="1"/>
        <v>1855.8000000000002</v>
      </c>
      <c r="F47" s="53">
        <f>+F49+F53</f>
        <v>671.1</v>
      </c>
      <c r="G47" s="53">
        <f>+G49+G53</f>
        <v>0</v>
      </c>
      <c r="H47" s="53">
        <f>+H49+H53</f>
        <v>1184.7</v>
      </c>
      <c r="I47" s="1"/>
    </row>
    <row r="48" spans="1:9" ht="45.75" customHeight="1" x14ac:dyDescent="0.2">
      <c r="A48" s="58" t="s">
        <v>99</v>
      </c>
      <c r="B48" s="7"/>
      <c r="C48" s="18" t="s">
        <v>90</v>
      </c>
      <c r="D48" s="9"/>
      <c r="E48" s="53">
        <f t="shared" si="1"/>
        <v>1755.8000000000002</v>
      </c>
      <c r="F48" s="53">
        <f>+F49</f>
        <v>671.1</v>
      </c>
      <c r="G48" s="53">
        <f>+G49</f>
        <v>0</v>
      </c>
      <c r="H48" s="53">
        <f>+H49</f>
        <v>1084.7</v>
      </c>
      <c r="I48" s="1"/>
    </row>
    <row r="49" spans="1:12" ht="18" customHeight="1" x14ac:dyDescent="0.2">
      <c r="A49" s="58" t="s">
        <v>100</v>
      </c>
      <c r="B49" s="7"/>
      <c r="C49" s="27" t="s">
        <v>1</v>
      </c>
      <c r="D49" s="66" t="s">
        <v>54</v>
      </c>
      <c r="E49" s="53">
        <f t="shared" si="1"/>
        <v>1755.8000000000002</v>
      </c>
      <c r="F49" s="53">
        <f>790.1-119</f>
        <v>671.1</v>
      </c>
      <c r="G49" s="53"/>
      <c r="H49" s="53">
        <f>965.7+119</f>
        <v>1084.7</v>
      </c>
      <c r="I49" s="1"/>
    </row>
    <row r="50" spans="1:12" ht="48.75" customHeight="1" x14ac:dyDescent="0.2">
      <c r="A50" s="58" t="s">
        <v>101</v>
      </c>
      <c r="B50" s="7"/>
      <c r="C50" s="18" t="s">
        <v>78</v>
      </c>
      <c r="D50" s="66"/>
      <c r="E50" s="53">
        <f t="shared" si="1"/>
        <v>100</v>
      </c>
      <c r="F50" s="53">
        <f>+F51</f>
        <v>0</v>
      </c>
      <c r="G50" s="53">
        <f>+G51</f>
        <v>0</v>
      </c>
      <c r="H50" s="53">
        <f>+H51</f>
        <v>100</v>
      </c>
      <c r="I50" s="1"/>
    </row>
    <row r="51" spans="1:12" ht="18" customHeight="1" x14ac:dyDescent="0.2">
      <c r="A51" s="58" t="s">
        <v>102</v>
      </c>
      <c r="B51" s="7"/>
      <c r="C51" s="27" t="s">
        <v>52</v>
      </c>
      <c r="D51" s="66" t="s">
        <v>54</v>
      </c>
      <c r="E51" s="53">
        <f t="shared" si="1"/>
        <v>100</v>
      </c>
      <c r="F51" s="53">
        <f>+F53</f>
        <v>0</v>
      </c>
      <c r="G51" s="53">
        <f>+G53</f>
        <v>0</v>
      </c>
      <c r="H51" s="53">
        <f>+H53</f>
        <v>100</v>
      </c>
      <c r="I51" s="1"/>
    </row>
    <row r="52" spans="1:12" ht="18" customHeight="1" x14ac:dyDescent="0.2">
      <c r="A52" s="58"/>
      <c r="B52" s="7"/>
      <c r="C52" s="27" t="s">
        <v>28</v>
      </c>
      <c r="D52" s="66"/>
      <c r="E52" s="53"/>
      <c r="F52" s="53"/>
      <c r="G52" s="53"/>
      <c r="H52" s="53"/>
      <c r="I52" s="1"/>
    </row>
    <row r="53" spans="1:12" ht="28.5" customHeight="1" x14ac:dyDescent="0.2">
      <c r="A53" s="58" t="s">
        <v>103</v>
      </c>
      <c r="B53" s="7"/>
      <c r="C53" s="47" t="s">
        <v>96</v>
      </c>
      <c r="D53" s="66"/>
      <c r="E53" s="53">
        <f>+F53+H53</f>
        <v>100</v>
      </c>
      <c r="F53" s="53"/>
      <c r="G53" s="53"/>
      <c r="H53" s="53">
        <v>100</v>
      </c>
      <c r="I53" s="1"/>
    </row>
    <row r="54" spans="1:12" ht="12.75" customHeight="1" x14ac:dyDescent="0.2">
      <c r="A54" s="39">
        <v>26</v>
      </c>
      <c r="B54" s="64"/>
      <c r="C54" s="62" t="s">
        <v>7</v>
      </c>
      <c r="D54" s="66"/>
      <c r="E54" s="65">
        <f>+E37+E32+E27+E22+E11+E42+E47</f>
        <v>3653.8</v>
      </c>
      <c r="F54" s="65">
        <f>+F37+F32+F27+F22+F11+F42+F47</f>
        <v>671.1</v>
      </c>
      <c r="G54" s="65">
        <f>+G37+G32+G27+G22+G11+G42+G47</f>
        <v>0</v>
      </c>
      <c r="H54" s="65">
        <f>+H37+H32+H27+H22+H11+H42+H47</f>
        <v>2982.7</v>
      </c>
      <c r="I54" s="1"/>
      <c r="J54" s="1"/>
      <c r="K54" s="1"/>
      <c r="L54" s="1"/>
    </row>
    <row r="55" spans="1:12" x14ac:dyDescent="0.2">
      <c r="C55" s="34" t="s">
        <v>51</v>
      </c>
      <c r="D55" s="35"/>
      <c r="E55" s="15"/>
      <c r="F55" s="26"/>
      <c r="G55" s="26"/>
      <c r="H55" s="26"/>
    </row>
    <row r="56" spans="1:12" x14ac:dyDescent="0.2">
      <c r="C56" s="36"/>
      <c r="D56" s="35"/>
      <c r="E56" s="15"/>
      <c r="F56" s="15"/>
      <c r="G56" s="15"/>
      <c r="H56" s="15"/>
    </row>
    <row r="57" spans="1:12" x14ac:dyDescent="0.2">
      <c r="E57" s="15"/>
      <c r="F57" s="15"/>
      <c r="G57" s="15"/>
      <c r="H57" s="15"/>
    </row>
    <row r="58" spans="1:12" x14ac:dyDescent="0.2">
      <c r="E58" s="42"/>
      <c r="F58" s="42"/>
      <c r="G58" s="42"/>
      <c r="H58" s="42"/>
    </row>
    <row r="59" spans="1:12" x14ac:dyDescent="0.2">
      <c r="D59" s="2"/>
      <c r="E59" s="42"/>
      <c r="F59" s="1"/>
      <c r="G59" s="1"/>
      <c r="H59" s="1"/>
    </row>
    <row r="60" spans="1:12" x14ac:dyDescent="0.2">
      <c r="D60" s="2"/>
      <c r="E60" s="42"/>
      <c r="F60" s="1"/>
      <c r="G60" s="1"/>
      <c r="H60" s="1"/>
    </row>
    <row r="61" spans="1:12" x14ac:dyDescent="0.2">
      <c r="D61" s="2"/>
      <c r="E61" s="42"/>
      <c r="F61" s="1"/>
      <c r="G61" s="1"/>
      <c r="H61" s="1"/>
    </row>
    <row r="62" spans="1:12" x14ac:dyDescent="0.2">
      <c r="D62" s="2"/>
      <c r="E62" s="1"/>
      <c r="F62" s="1"/>
      <c r="G62" s="1"/>
      <c r="H62" s="1"/>
    </row>
    <row r="63" spans="1:12" x14ac:dyDescent="0.2">
      <c r="C63" s="2"/>
      <c r="D63" s="2"/>
      <c r="E63" s="15"/>
      <c r="F63" s="15"/>
      <c r="G63" s="15"/>
      <c r="H63" s="15"/>
    </row>
    <row r="64" spans="1:12" x14ac:dyDescent="0.2">
      <c r="D64" s="2"/>
      <c r="E64" s="15"/>
      <c r="F64" s="2"/>
      <c r="G64" s="2"/>
      <c r="H64" s="2"/>
    </row>
    <row r="65" spans="4:8" x14ac:dyDescent="0.2">
      <c r="D65" s="2"/>
      <c r="E65" s="15"/>
      <c r="F65" s="1"/>
      <c r="G65" s="1"/>
      <c r="H65" s="1"/>
    </row>
    <row r="66" spans="4:8" x14ac:dyDescent="0.2">
      <c r="D66" s="2"/>
      <c r="E66" s="1"/>
      <c r="F66" s="1"/>
      <c r="G66" s="1"/>
      <c r="H66" s="1"/>
    </row>
    <row r="67" spans="4:8" x14ac:dyDescent="0.2">
      <c r="D67" s="2"/>
      <c r="E67" s="2"/>
      <c r="F67" s="2"/>
      <c r="G67" s="2"/>
      <c r="H67" s="2"/>
    </row>
    <row r="68" spans="4:8" x14ac:dyDescent="0.2">
      <c r="D68" s="2"/>
      <c r="E68" s="1"/>
      <c r="F68" s="1"/>
      <c r="G68" s="1"/>
      <c r="H68" s="1"/>
    </row>
    <row r="69" spans="4:8" x14ac:dyDescent="0.2">
      <c r="D69" s="2"/>
      <c r="E69" s="2"/>
      <c r="F69" s="2"/>
      <c r="G69" s="2"/>
      <c r="H69" s="2"/>
    </row>
    <row r="70" spans="4:8" x14ac:dyDescent="0.2">
      <c r="D70" s="2"/>
      <c r="E70" s="2"/>
      <c r="F70" s="2"/>
      <c r="G70" s="2"/>
      <c r="H70" s="2"/>
    </row>
  </sheetData>
  <mergeCells count="12">
    <mergeCell ref="D7:D9"/>
    <mergeCell ref="E7:E9"/>
    <mergeCell ref="A5:H5"/>
    <mergeCell ref="F7:G7"/>
    <mergeCell ref="F8:G8"/>
    <mergeCell ref="H8:H9"/>
    <mergeCell ref="C1:H1"/>
    <mergeCell ref="C2:H2"/>
    <mergeCell ref="E3:H3"/>
    <mergeCell ref="A7:A9"/>
    <mergeCell ref="B7:B9"/>
    <mergeCell ref="C7:C9"/>
  </mergeCells>
  <pageMargins left="0.1968503937007874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7 pr</vt:lpstr>
      <vt:lpstr>10 pr</vt:lpstr>
      <vt:lpstr>'10 pr'!Print_Area</vt:lpstr>
      <vt:lpstr>'7 pr'!Print_Area</vt:lpstr>
      <vt:lpstr>'10 pr'!Print_Titles</vt:lpstr>
      <vt:lpstr>'7 pr'!Print_Titles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Vartotoja</cp:lastModifiedBy>
  <cp:lastPrinted>2016-04-13T05:29:16Z</cp:lastPrinted>
  <dcterms:created xsi:type="dcterms:W3CDTF">1996-10-14T23:33:28Z</dcterms:created>
  <dcterms:modified xsi:type="dcterms:W3CDTF">2016-05-02T05:40:14Z</dcterms:modified>
</cp:coreProperties>
</file>